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0490" windowHeight="6960"/>
  </bookViews>
  <sheets>
    <sheet name="サンプル" sheetId="1" r:id="rId1"/>
    <sheet name="TGRY" sheetId="2" r:id="rId2"/>
    <sheet name="PG" sheetId="3" r:id="rId3"/>
    <sheet name="PGEG" sheetId="11" r:id="rId4"/>
    <sheet name="DGBI" sheetId="4" r:id="rId5"/>
    <sheet name="DGRY" sheetId="5" r:id="rId6"/>
    <sheet name="PPG" sheetId="6" r:id="rId7"/>
    <sheet name="LR" sheetId="7" r:id="rId8"/>
    <sheet name="全術式データ" sheetId="9" r:id="rId9"/>
  </sheets>
  <definedNames>
    <definedName name="_xlnm.Print_Area" localSheetId="0">サンプル!$A$1:$M$29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4" i="7" l="1"/>
  <c r="I24" i="7"/>
  <c r="H24" i="7"/>
  <c r="G24" i="7"/>
  <c r="J23" i="7"/>
  <c r="I23" i="7"/>
  <c r="H23" i="7"/>
  <c r="G23" i="7"/>
  <c r="J22" i="7"/>
  <c r="I22" i="7"/>
  <c r="H22" i="7"/>
  <c r="G22" i="7"/>
  <c r="J21" i="7"/>
  <c r="I21" i="7"/>
  <c r="H21" i="7"/>
  <c r="G21" i="7"/>
  <c r="J20" i="7"/>
  <c r="I20" i="7"/>
  <c r="H20" i="7"/>
  <c r="G20" i="7"/>
  <c r="J19" i="7"/>
  <c r="I19" i="7"/>
  <c r="H19" i="7"/>
  <c r="G19" i="7"/>
  <c r="J18" i="7"/>
  <c r="I18" i="7"/>
  <c r="H18" i="7"/>
  <c r="G18" i="7"/>
  <c r="J17" i="7"/>
  <c r="I17" i="7"/>
  <c r="H17" i="7"/>
  <c r="G17" i="7"/>
  <c r="J16" i="7"/>
  <c r="I16" i="7"/>
  <c r="H16" i="7"/>
  <c r="G16" i="7"/>
  <c r="J15" i="7"/>
  <c r="I15" i="7"/>
  <c r="H15" i="7"/>
  <c r="G15" i="7"/>
  <c r="J14" i="7"/>
  <c r="I14" i="7"/>
  <c r="H14" i="7"/>
  <c r="G14" i="7"/>
  <c r="J13" i="7"/>
  <c r="I13" i="7"/>
  <c r="H13" i="7"/>
  <c r="G13" i="7"/>
  <c r="J12" i="7"/>
  <c r="I12" i="7"/>
  <c r="H12" i="7"/>
  <c r="G12" i="7"/>
  <c r="J11" i="7"/>
  <c r="I11" i="7"/>
  <c r="H11" i="7"/>
  <c r="G11" i="7"/>
  <c r="J10" i="7"/>
  <c r="I10" i="7"/>
  <c r="H10" i="7"/>
  <c r="G10" i="7"/>
  <c r="J9" i="7"/>
  <c r="I9" i="7"/>
  <c r="H9" i="7"/>
  <c r="G9" i="7"/>
  <c r="J8" i="7"/>
  <c r="I8" i="7"/>
  <c r="H8" i="7"/>
  <c r="G8" i="7"/>
  <c r="J7" i="7"/>
  <c r="I7" i="7"/>
  <c r="H7" i="7"/>
  <c r="G7" i="7"/>
  <c r="J6" i="7"/>
  <c r="I6" i="7"/>
  <c r="H6" i="7"/>
  <c r="G6" i="7"/>
  <c r="J24" i="6"/>
  <c r="I24" i="6"/>
  <c r="H24" i="6"/>
  <c r="G24" i="6"/>
  <c r="J23" i="6"/>
  <c r="I23" i="6"/>
  <c r="H23" i="6"/>
  <c r="G23" i="6"/>
  <c r="J22" i="6"/>
  <c r="I22" i="6"/>
  <c r="H22" i="6"/>
  <c r="G22" i="6"/>
  <c r="J21" i="6"/>
  <c r="I21" i="6"/>
  <c r="H21" i="6"/>
  <c r="G21" i="6"/>
  <c r="J20" i="6"/>
  <c r="I20" i="6"/>
  <c r="H20" i="6"/>
  <c r="G20" i="6"/>
  <c r="J19" i="6"/>
  <c r="I19" i="6"/>
  <c r="H19" i="6"/>
  <c r="G19" i="6"/>
  <c r="J18" i="6"/>
  <c r="I18" i="6"/>
  <c r="H18" i="6"/>
  <c r="G18" i="6"/>
  <c r="J17" i="6"/>
  <c r="I17" i="6"/>
  <c r="H17" i="6"/>
  <c r="G17" i="6"/>
  <c r="J16" i="6"/>
  <c r="I16" i="6"/>
  <c r="H16" i="6"/>
  <c r="G16" i="6"/>
  <c r="J15" i="6"/>
  <c r="I15" i="6"/>
  <c r="H15" i="6"/>
  <c r="G15" i="6"/>
  <c r="J14" i="6"/>
  <c r="I14" i="6"/>
  <c r="H14" i="6"/>
  <c r="G14" i="6"/>
  <c r="J13" i="6"/>
  <c r="I13" i="6"/>
  <c r="H13" i="6"/>
  <c r="G13" i="6"/>
  <c r="J12" i="6"/>
  <c r="I12" i="6"/>
  <c r="H12" i="6"/>
  <c r="G12" i="6"/>
  <c r="J11" i="6"/>
  <c r="I11" i="6"/>
  <c r="H11" i="6"/>
  <c r="G11" i="6"/>
  <c r="J10" i="6"/>
  <c r="I10" i="6"/>
  <c r="H10" i="6"/>
  <c r="G10" i="6"/>
  <c r="J9" i="6"/>
  <c r="I9" i="6"/>
  <c r="H9" i="6"/>
  <c r="G9" i="6"/>
  <c r="J8" i="6"/>
  <c r="I8" i="6"/>
  <c r="H8" i="6"/>
  <c r="G8" i="6"/>
  <c r="J7" i="6"/>
  <c r="I7" i="6"/>
  <c r="H7" i="6"/>
  <c r="G7" i="6"/>
  <c r="J6" i="6"/>
  <c r="I6" i="6"/>
  <c r="H6" i="6"/>
  <c r="G6" i="6"/>
  <c r="I24" i="5"/>
  <c r="H24" i="5"/>
  <c r="J24" i="5" s="1"/>
  <c r="G24" i="5"/>
  <c r="I23" i="5"/>
  <c r="J23" i="5" s="1"/>
  <c r="H23" i="5"/>
  <c r="G23" i="5"/>
  <c r="I22" i="5"/>
  <c r="H22" i="5"/>
  <c r="J22" i="5" s="1"/>
  <c r="G22" i="5"/>
  <c r="I21" i="5"/>
  <c r="J21" i="5" s="1"/>
  <c r="H21" i="5"/>
  <c r="G21" i="5"/>
  <c r="I20" i="5"/>
  <c r="H20" i="5"/>
  <c r="J20" i="5" s="1"/>
  <c r="G20" i="5"/>
  <c r="I19" i="5"/>
  <c r="J19" i="5" s="1"/>
  <c r="H19" i="5"/>
  <c r="G19" i="5"/>
  <c r="I18" i="5"/>
  <c r="H18" i="5"/>
  <c r="J18" i="5" s="1"/>
  <c r="G18" i="5"/>
  <c r="I17" i="5"/>
  <c r="J17" i="5" s="1"/>
  <c r="H17" i="5"/>
  <c r="G17" i="5"/>
  <c r="I16" i="5"/>
  <c r="H16" i="5"/>
  <c r="J16" i="5" s="1"/>
  <c r="G16" i="5"/>
  <c r="I15" i="5"/>
  <c r="H15" i="5"/>
  <c r="J15" i="5" s="1"/>
  <c r="G15" i="5"/>
  <c r="I14" i="5"/>
  <c r="H14" i="5"/>
  <c r="J14" i="5" s="1"/>
  <c r="G14" i="5"/>
  <c r="I13" i="5"/>
  <c r="H13" i="5"/>
  <c r="J13" i="5" s="1"/>
  <c r="G13" i="5"/>
  <c r="I12" i="5"/>
  <c r="H12" i="5"/>
  <c r="J12" i="5" s="1"/>
  <c r="G12" i="5"/>
  <c r="I11" i="5"/>
  <c r="H11" i="5"/>
  <c r="J11" i="5" s="1"/>
  <c r="G11" i="5"/>
  <c r="I10" i="5"/>
  <c r="H10" i="5"/>
  <c r="J10" i="5" s="1"/>
  <c r="G10" i="5"/>
  <c r="I9" i="5"/>
  <c r="H9" i="5"/>
  <c r="J9" i="5" s="1"/>
  <c r="G9" i="5"/>
  <c r="I8" i="5"/>
  <c r="H8" i="5"/>
  <c r="J8" i="5" s="1"/>
  <c r="G8" i="5"/>
  <c r="I7" i="5"/>
  <c r="H7" i="5"/>
  <c r="J7" i="5" s="1"/>
  <c r="G7" i="5"/>
  <c r="I6" i="5"/>
  <c r="H6" i="5"/>
  <c r="J6" i="5" s="1"/>
  <c r="G6" i="5"/>
  <c r="I24" i="4"/>
  <c r="H24" i="4"/>
  <c r="J24" i="4" s="1"/>
  <c r="G24" i="4"/>
  <c r="J23" i="4"/>
  <c r="I23" i="4"/>
  <c r="H23" i="4"/>
  <c r="G23" i="4"/>
  <c r="I22" i="4"/>
  <c r="H22" i="4"/>
  <c r="J22" i="4" s="1"/>
  <c r="G22" i="4"/>
  <c r="J21" i="4"/>
  <c r="I21" i="4"/>
  <c r="H21" i="4"/>
  <c r="G21" i="4"/>
  <c r="I20" i="4"/>
  <c r="H20" i="4"/>
  <c r="J20" i="4" s="1"/>
  <c r="G20" i="4"/>
  <c r="J19" i="4"/>
  <c r="I19" i="4"/>
  <c r="H19" i="4"/>
  <c r="G19" i="4"/>
  <c r="I18" i="4"/>
  <c r="H18" i="4"/>
  <c r="J18" i="4" s="1"/>
  <c r="G18" i="4"/>
  <c r="J17" i="4"/>
  <c r="I17" i="4"/>
  <c r="H17" i="4"/>
  <c r="G17" i="4"/>
  <c r="I16" i="4"/>
  <c r="H16" i="4"/>
  <c r="J16" i="4" s="1"/>
  <c r="G16" i="4"/>
  <c r="I15" i="4"/>
  <c r="H15" i="4"/>
  <c r="J15" i="4" s="1"/>
  <c r="G15" i="4"/>
  <c r="I14" i="4"/>
  <c r="H14" i="4"/>
  <c r="J14" i="4" s="1"/>
  <c r="G14" i="4"/>
  <c r="J13" i="4"/>
  <c r="I13" i="4"/>
  <c r="H13" i="4"/>
  <c r="G13" i="4"/>
  <c r="I12" i="4"/>
  <c r="H12" i="4"/>
  <c r="J12" i="4" s="1"/>
  <c r="G12" i="4"/>
  <c r="I11" i="4"/>
  <c r="H11" i="4"/>
  <c r="J11" i="4" s="1"/>
  <c r="G11" i="4"/>
  <c r="I10" i="4"/>
  <c r="H10" i="4"/>
  <c r="J10" i="4" s="1"/>
  <c r="G10" i="4"/>
  <c r="I9" i="4"/>
  <c r="H9" i="4"/>
  <c r="J9" i="4" s="1"/>
  <c r="G9" i="4"/>
  <c r="I8" i="4"/>
  <c r="H8" i="4"/>
  <c r="J8" i="4" s="1"/>
  <c r="G8" i="4"/>
  <c r="I7" i="4"/>
  <c r="H7" i="4"/>
  <c r="J7" i="4" s="1"/>
  <c r="G7" i="4"/>
  <c r="I6" i="4"/>
  <c r="H6" i="4"/>
  <c r="J6" i="4" s="1"/>
  <c r="G6" i="4"/>
  <c r="I24" i="11"/>
  <c r="J24" i="11" s="1"/>
  <c r="H24" i="11"/>
  <c r="G24" i="11"/>
  <c r="J23" i="11"/>
  <c r="I23" i="11"/>
  <c r="H23" i="11"/>
  <c r="G23" i="11"/>
  <c r="I22" i="11"/>
  <c r="J22" i="11" s="1"/>
  <c r="H22" i="11"/>
  <c r="G22" i="11"/>
  <c r="J21" i="11"/>
  <c r="I21" i="11"/>
  <c r="H21" i="11"/>
  <c r="G21" i="11"/>
  <c r="I20" i="11"/>
  <c r="J20" i="11" s="1"/>
  <c r="H20" i="11"/>
  <c r="G20" i="11"/>
  <c r="J19" i="11"/>
  <c r="I19" i="11"/>
  <c r="H19" i="11"/>
  <c r="G19" i="11"/>
  <c r="I18" i="11"/>
  <c r="H18" i="11"/>
  <c r="J18" i="11" s="1"/>
  <c r="G18" i="11"/>
  <c r="J17" i="11"/>
  <c r="I17" i="11"/>
  <c r="H17" i="11"/>
  <c r="G17" i="11"/>
  <c r="I16" i="11"/>
  <c r="H16" i="11"/>
  <c r="J16" i="11" s="1"/>
  <c r="G16" i="11"/>
  <c r="J15" i="11"/>
  <c r="I15" i="11"/>
  <c r="H15" i="11"/>
  <c r="G15" i="11"/>
  <c r="I14" i="11"/>
  <c r="H14" i="11"/>
  <c r="J14" i="11" s="1"/>
  <c r="G14" i="11"/>
  <c r="J13" i="11"/>
  <c r="I13" i="11"/>
  <c r="H13" i="11"/>
  <c r="G13" i="11"/>
  <c r="I12" i="11"/>
  <c r="H12" i="11"/>
  <c r="J12" i="11" s="1"/>
  <c r="G12" i="11"/>
  <c r="J11" i="11"/>
  <c r="I11" i="11"/>
  <c r="H11" i="11"/>
  <c r="G11" i="11"/>
  <c r="I10" i="11"/>
  <c r="H10" i="11"/>
  <c r="J10" i="11" s="1"/>
  <c r="G10" i="11"/>
  <c r="J9" i="11"/>
  <c r="I9" i="11"/>
  <c r="H9" i="11"/>
  <c r="G9" i="11"/>
  <c r="I8" i="11"/>
  <c r="H8" i="11"/>
  <c r="J8" i="11" s="1"/>
  <c r="G8" i="11"/>
  <c r="J7" i="11"/>
  <c r="I7" i="11"/>
  <c r="H7" i="11"/>
  <c r="G7" i="11"/>
  <c r="I6" i="11"/>
  <c r="H6" i="11"/>
  <c r="J6" i="11" s="1"/>
  <c r="G6" i="11"/>
  <c r="I24" i="3"/>
  <c r="H24" i="3"/>
  <c r="J24" i="3" s="1"/>
  <c r="G24" i="3"/>
  <c r="I23" i="3"/>
  <c r="H23" i="3"/>
  <c r="J23" i="3" s="1"/>
  <c r="G23" i="3"/>
  <c r="I22" i="3"/>
  <c r="H22" i="3"/>
  <c r="J22" i="3" s="1"/>
  <c r="G22" i="3"/>
  <c r="I21" i="3"/>
  <c r="H21" i="3"/>
  <c r="J21" i="3" s="1"/>
  <c r="G21" i="3"/>
  <c r="I20" i="3"/>
  <c r="H20" i="3"/>
  <c r="J20" i="3" s="1"/>
  <c r="G20" i="3"/>
  <c r="I19" i="3"/>
  <c r="H19" i="3"/>
  <c r="J19" i="3" s="1"/>
  <c r="G19" i="3"/>
  <c r="I18" i="3"/>
  <c r="H18" i="3"/>
  <c r="J18" i="3" s="1"/>
  <c r="G18" i="3"/>
  <c r="I17" i="3"/>
  <c r="H17" i="3"/>
  <c r="J17" i="3" s="1"/>
  <c r="G17" i="3"/>
  <c r="I16" i="3"/>
  <c r="H16" i="3"/>
  <c r="J16" i="3" s="1"/>
  <c r="G16" i="3"/>
  <c r="I15" i="3"/>
  <c r="H15" i="3"/>
  <c r="J15" i="3" s="1"/>
  <c r="G15" i="3"/>
  <c r="I14" i="3"/>
  <c r="H14" i="3"/>
  <c r="J14" i="3" s="1"/>
  <c r="G14" i="3"/>
  <c r="I13" i="3"/>
  <c r="H13" i="3"/>
  <c r="J13" i="3" s="1"/>
  <c r="G13" i="3"/>
  <c r="I12" i="3"/>
  <c r="H12" i="3"/>
  <c r="J12" i="3" s="1"/>
  <c r="G12" i="3"/>
  <c r="I11" i="3"/>
  <c r="H11" i="3"/>
  <c r="J11" i="3" s="1"/>
  <c r="G11" i="3"/>
  <c r="I10" i="3"/>
  <c r="H10" i="3"/>
  <c r="J10" i="3" s="1"/>
  <c r="G10" i="3"/>
  <c r="I9" i="3"/>
  <c r="H9" i="3"/>
  <c r="J9" i="3" s="1"/>
  <c r="G9" i="3"/>
  <c r="I8" i="3"/>
  <c r="H8" i="3"/>
  <c r="J8" i="3" s="1"/>
  <c r="G8" i="3"/>
  <c r="I7" i="3"/>
  <c r="H7" i="3"/>
  <c r="J7" i="3" s="1"/>
  <c r="G7" i="3"/>
  <c r="I6" i="3"/>
  <c r="H6" i="3"/>
  <c r="J6" i="3" s="1"/>
  <c r="G6" i="3"/>
  <c r="I24" i="2"/>
  <c r="H24" i="2"/>
  <c r="J24" i="2" s="1"/>
  <c r="G24" i="2"/>
  <c r="I23" i="2"/>
  <c r="H23" i="2"/>
  <c r="J23" i="2" s="1"/>
  <c r="G23" i="2"/>
  <c r="I22" i="2"/>
  <c r="H22" i="2"/>
  <c r="J22" i="2" s="1"/>
  <c r="G22" i="2"/>
  <c r="I21" i="2"/>
  <c r="H21" i="2"/>
  <c r="J21" i="2" s="1"/>
  <c r="G21" i="2"/>
  <c r="I20" i="2"/>
  <c r="H20" i="2"/>
  <c r="J20" i="2" s="1"/>
  <c r="G20" i="2"/>
  <c r="I19" i="2"/>
  <c r="H19" i="2"/>
  <c r="J19" i="2" s="1"/>
  <c r="G19" i="2"/>
  <c r="I18" i="2"/>
  <c r="H18" i="2"/>
  <c r="J18" i="2" s="1"/>
  <c r="G18" i="2"/>
  <c r="I17" i="2"/>
  <c r="H17" i="2"/>
  <c r="J17" i="2" s="1"/>
  <c r="G17" i="2"/>
  <c r="I16" i="2"/>
  <c r="H16" i="2"/>
  <c r="J16" i="2" s="1"/>
  <c r="G16" i="2"/>
  <c r="I15" i="2"/>
  <c r="H15" i="2"/>
  <c r="J15" i="2" s="1"/>
  <c r="G15" i="2"/>
  <c r="I14" i="2"/>
  <c r="H14" i="2"/>
  <c r="J14" i="2" s="1"/>
  <c r="G14" i="2"/>
  <c r="I13" i="2"/>
  <c r="H13" i="2"/>
  <c r="J13" i="2" s="1"/>
  <c r="G13" i="2"/>
  <c r="I12" i="2"/>
  <c r="H12" i="2"/>
  <c r="J12" i="2" s="1"/>
  <c r="G12" i="2"/>
  <c r="I11" i="2"/>
  <c r="H11" i="2"/>
  <c r="J11" i="2" s="1"/>
  <c r="G11" i="2"/>
  <c r="I10" i="2"/>
  <c r="H10" i="2"/>
  <c r="J10" i="2" s="1"/>
  <c r="G10" i="2"/>
  <c r="I9" i="2"/>
  <c r="H9" i="2"/>
  <c r="J9" i="2" s="1"/>
  <c r="G9" i="2"/>
  <c r="I8" i="2"/>
  <c r="H8" i="2"/>
  <c r="J8" i="2" s="1"/>
  <c r="G8" i="2"/>
  <c r="I7" i="2"/>
  <c r="H7" i="2"/>
  <c r="J7" i="2" s="1"/>
  <c r="G7" i="2"/>
  <c r="I6" i="2"/>
  <c r="H6" i="2"/>
  <c r="J6" i="2" s="1"/>
  <c r="G6" i="2"/>
  <c r="J6" i="1" l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I14" i="1" l="1"/>
  <c r="I6" i="1"/>
  <c r="I7" i="1"/>
  <c r="I8" i="1"/>
  <c r="I9" i="1"/>
  <c r="I10" i="1"/>
  <c r="I11" i="1"/>
  <c r="I12" i="1"/>
  <c r="I13" i="1"/>
  <c r="I15" i="1"/>
  <c r="I16" i="1"/>
  <c r="I17" i="1"/>
  <c r="I18" i="1"/>
  <c r="I19" i="1"/>
  <c r="I20" i="1"/>
  <c r="I21" i="1"/>
  <c r="I22" i="1"/>
  <c r="I23" i="1"/>
  <c r="I24" i="1"/>
  <c r="J17" i="1" l="1"/>
  <c r="J21" i="1"/>
  <c r="J15" i="1"/>
  <c r="J24" i="1"/>
  <c r="J23" i="1"/>
  <c r="J22" i="1"/>
  <c r="J20" i="1"/>
  <c r="J19" i="1"/>
  <c r="J18" i="1"/>
  <c r="J16" i="1"/>
  <c r="J13" i="1"/>
  <c r="J12" i="1"/>
  <c r="J11" i="1"/>
  <c r="J10" i="1"/>
  <c r="J9" i="1"/>
  <c r="J8" i="1"/>
  <c r="J7" i="1"/>
  <c r="J14" i="1"/>
  <c r="G14" i="1"/>
  <c r="G24" i="1"/>
  <c r="G23" i="1"/>
  <c r="G22" i="1"/>
  <c r="G21" i="1"/>
  <c r="G20" i="1"/>
  <c r="G19" i="1"/>
  <c r="G18" i="1"/>
  <c r="G17" i="1"/>
  <c r="G16" i="1"/>
  <c r="G15" i="1"/>
  <c r="G13" i="1"/>
  <c r="G12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<sst xmlns="http://schemas.openxmlformats.org/spreadsheetml/2006/main" count="481" uniqueCount="121">
  <si>
    <t>PGSAS Statistic Kit ver 1.0 © 2016 K Nakada, A Oshio</t>
    <phoneticPr fontId="1"/>
  </si>
  <si>
    <t>術式</t>
    <rPh sb="0" eb="2">
      <t>ジュツシキ</t>
    </rPh>
    <phoneticPr fontId="1"/>
  </si>
  <si>
    <t>DGBI</t>
    <phoneticPr fontId="1"/>
  </si>
  <si>
    <t>対照群</t>
    <rPh sb="0" eb="2">
      <t>タイショウ</t>
    </rPh>
    <rPh sb="2" eb="3">
      <t>グン</t>
    </rPh>
    <phoneticPr fontId="1"/>
  </si>
  <si>
    <t>症例数</t>
    <rPh sb="0" eb="2">
      <t>ショウレイ</t>
    </rPh>
    <rPh sb="2" eb="3">
      <t>スウ</t>
    </rPh>
    <phoneticPr fontId="1"/>
  </si>
  <si>
    <t>実験群</t>
    <rPh sb="0" eb="2">
      <t>ジッケン</t>
    </rPh>
    <rPh sb="2" eb="3">
      <t>グン</t>
    </rPh>
    <phoneticPr fontId="1"/>
  </si>
  <si>
    <t>PGSASデータ</t>
    <phoneticPr fontId="1"/>
  </si>
  <si>
    <t>貴施設データ</t>
    <rPh sb="0" eb="1">
      <t>タカシ</t>
    </rPh>
    <rPh sb="1" eb="3">
      <t>シセツ</t>
    </rPh>
    <phoneticPr fontId="1"/>
  </si>
  <si>
    <t>t-test</t>
    <phoneticPr fontId="1"/>
  </si>
  <si>
    <t>PGSAS主要評価項目</t>
    <rPh sb="5" eb="7">
      <t>シュヨウ</t>
    </rPh>
    <rPh sb="7" eb="9">
      <t>ヒョウカ</t>
    </rPh>
    <rPh sb="9" eb="11">
      <t>コウモク</t>
    </rPh>
    <phoneticPr fontId="1"/>
  </si>
  <si>
    <t>平均値(mean)</t>
    <rPh sb="0" eb="3">
      <t>ヘイキンチ</t>
    </rPh>
    <phoneticPr fontId="1"/>
  </si>
  <si>
    <t>SD</t>
    <phoneticPr fontId="1"/>
  </si>
  <si>
    <t>mean</t>
    <phoneticPr fontId="1"/>
  </si>
  <si>
    <t>Cohen's d</t>
  </si>
  <si>
    <t>t-value</t>
    <phoneticPr fontId="1"/>
  </si>
  <si>
    <t>df</t>
    <phoneticPr fontId="1"/>
  </si>
  <si>
    <t>p-value</t>
    <phoneticPr fontId="1"/>
  </si>
  <si>
    <t>症状</t>
    <rPh sb="0" eb="2">
      <t>ショウジョウ</t>
    </rPh>
    <phoneticPr fontId="5"/>
  </si>
  <si>
    <t>食道逆流SS</t>
  </si>
  <si>
    <t>腹痛SS</t>
  </si>
  <si>
    <t>食事関連愁訴SS</t>
    <rPh sb="2" eb="4">
      <t>カンレン</t>
    </rPh>
    <phoneticPr fontId="1"/>
  </si>
  <si>
    <t>消化不良SS</t>
  </si>
  <si>
    <t>下痢SS</t>
  </si>
  <si>
    <t>便秘SS</t>
  </si>
  <si>
    <t>ダンピングSS</t>
    <phoneticPr fontId="1"/>
  </si>
  <si>
    <t>全体症状スコア</t>
    <rPh sb="0" eb="2">
      <t>ゼンタイ</t>
    </rPh>
    <rPh sb="2" eb="4">
      <t>ショウジョウ</t>
    </rPh>
    <phoneticPr fontId="1"/>
  </si>
  <si>
    <t>生活状況</t>
    <rPh sb="0" eb="2">
      <t>セイカツ</t>
    </rPh>
    <rPh sb="2" eb="4">
      <t>ジョウキョウ</t>
    </rPh>
    <phoneticPr fontId="5"/>
  </si>
  <si>
    <t>QOL</t>
    <phoneticPr fontId="5"/>
  </si>
  <si>
    <t>生活不満SS</t>
  </si>
  <si>
    <t>PCS（SF-8）</t>
    <phoneticPr fontId="5"/>
  </si>
  <si>
    <t>MCS（SF-8）</t>
    <phoneticPr fontId="5"/>
  </si>
  <si>
    <r>
      <t xml:space="preserve">効果量（Effect size）；Cohen's </t>
    </r>
    <r>
      <rPr>
        <i/>
        <sz val="11"/>
        <color theme="1"/>
        <rFont val="Yu Gothic"/>
        <family val="3"/>
        <charset val="128"/>
        <scheme val="minor"/>
      </rPr>
      <t>d</t>
    </r>
    <r>
      <rPr>
        <sz val="11"/>
        <color theme="1"/>
        <rFont val="Yu Gothic"/>
        <family val="2"/>
        <charset val="128"/>
        <scheme val="minor"/>
      </rPr>
      <t>の目安</t>
    </r>
    <rPh sb="0" eb="2">
      <t>コウカ</t>
    </rPh>
    <rPh sb="2" eb="3">
      <t>リョウ</t>
    </rPh>
    <rPh sb="27" eb="29">
      <t>メヤス</t>
    </rPh>
    <phoneticPr fontId="1"/>
  </si>
  <si>
    <t>↑ ここに貴施設の実験群データの症例数、mean、SDを入力してください</t>
    <rPh sb="5" eb="6">
      <t>タカシ</t>
    </rPh>
    <rPh sb="6" eb="8">
      <t>シセツ</t>
    </rPh>
    <rPh sb="9" eb="11">
      <t>ジッケン</t>
    </rPh>
    <rPh sb="11" eb="12">
      <t>グン</t>
    </rPh>
    <rPh sb="16" eb="18">
      <t>ショウレイ</t>
    </rPh>
    <rPh sb="18" eb="19">
      <t>スウ</t>
    </rPh>
    <rPh sb="28" eb="30">
      <t>ニュウリョク</t>
    </rPh>
    <phoneticPr fontId="1"/>
  </si>
  <si>
    <t>大</t>
    <rPh sb="0" eb="1">
      <t>ダイ</t>
    </rPh>
    <phoneticPr fontId="1"/>
  </si>
  <si>
    <r>
      <t>0.80</t>
    </r>
    <r>
      <rPr>
        <u/>
        <sz val="11"/>
        <color theme="1"/>
        <rFont val="Yu Gothic"/>
        <family val="3"/>
        <charset val="128"/>
        <scheme val="minor"/>
      </rPr>
      <t>＜</t>
    </r>
    <phoneticPr fontId="1"/>
  </si>
  <si>
    <t>中</t>
    <rPh sb="0" eb="1">
      <t>ナカ</t>
    </rPh>
    <phoneticPr fontId="1"/>
  </si>
  <si>
    <r>
      <t>0.50</t>
    </r>
    <r>
      <rPr>
        <u/>
        <sz val="11"/>
        <color theme="1"/>
        <rFont val="Yu Gothic"/>
        <family val="3"/>
        <charset val="128"/>
        <scheme val="minor"/>
      </rPr>
      <t>＜</t>
    </r>
    <phoneticPr fontId="1"/>
  </si>
  <si>
    <t>小</t>
    <rPh sb="0" eb="1">
      <t>ショウ</t>
    </rPh>
    <phoneticPr fontId="1"/>
  </si>
  <si>
    <r>
      <t>0.20</t>
    </r>
    <r>
      <rPr>
        <u/>
        <sz val="11"/>
        <color theme="1"/>
        <rFont val="Yu Gothic"/>
        <family val="3"/>
        <charset val="128"/>
        <scheme val="minor"/>
      </rPr>
      <t>＜</t>
    </r>
    <phoneticPr fontId="1"/>
  </si>
  <si>
    <t>TGRY</t>
    <phoneticPr fontId="1"/>
  </si>
  <si>
    <t>胃全摘Roux-en-Y再建</t>
    <rPh sb="0" eb="3">
      <t>イゼンテキ</t>
    </rPh>
    <rPh sb="12" eb="14">
      <t>サイケン</t>
    </rPh>
    <phoneticPr fontId="1"/>
  </si>
  <si>
    <t>PG</t>
    <phoneticPr fontId="1"/>
  </si>
  <si>
    <t>噴門側胃切除※</t>
    <rPh sb="0" eb="2">
      <t>フンモン</t>
    </rPh>
    <rPh sb="2" eb="3">
      <t>ソク</t>
    </rPh>
    <rPh sb="3" eb="6">
      <t>イセツジョ</t>
    </rPh>
    <phoneticPr fontId="1"/>
  </si>
  <si>
    <t>※PGEG（食道残胃吻合）115例＋PGJI（空腸間置）34例＋PGJPI（空腸嚢間置）44例の合計</t>
    <rPh sb="6" eb="8">
      <t>ショクドウ</t>
    </rPh>
    <rPh sb="8" eb="9">
      <t>ザン</t>
    </rPh>
    <rPh sb="9" eb="10">
      <t>イ</t>
    </rPh>
    <rPh sb="10" eb="12">
      <t>フンゴウ</t>
    </rPh>
    <rPh sb="16" eb="17">
      <t>レイ</t>
    </rPh>
    <rPh sb="23" eb="25">
      <t>クウチョウ</t>
    </rPh>
    <rPh sb="25" eb="27">
      <t>カンチ</t>
    </rPh>
    <rPh sb="30" eb="31">
      <t>レイ</t>
    </rPh>
    <rPh sb="38" eb="40">
      <t>クウチョウ</t>
    </rPh>
    <rPh sb="40" eb="41">
      <t>ノウ</t>
    </rPh>
    <rPh sb="41" eb="43">
      <t>カンチ</t>
    </rPh>
    <rPh sb="46" eb="47">
      <t>レイ</t>
    </rPh>
    <rPh sb="48" eb="50">
      <t>ゴウケイ</t>
    </rPh>
    <phoneticPr fontId="1"/>
  </si>
  <si>
    <t>PGEG</t>
    <phoneticPr fontId="1"/>
  </si>
  <si>
    <t>噴門側胃切除[食道残胃吻合]</t>
    <rPh sb="0" eb="2">
      <t>フンモン</t>
    </rPh>
    <rPh sb="2" eb="3">
      <t>ソク</t>
    </rPh>
    <rPh sb="3" eb="6">
      <t>イセツジョ</t>
    </rPh>
    <rPh sb="7" eb="9">
      <t>ショクドウ</t>
    </rPh>
    <rPh sb="9" eb="10">
      <t>ザン</t>
    </rPh>
    <rPh sb="10" eb="11">
      <t>イ</t>
    </rPh>
    <rPh sb="11" eb="13">
      <t>フンゴウ</t>
    </rPh>
    <phoneticPr fontId="1"/>
  </si>
  <si>
    <t>幽門側胃切除Billroth-I再建</t>
    <rPh sb="0" eb="2">
      <t>ユウモン</t>
    </rPh>
    <rPh sb="2" eb="3">
      <t>ソク</t>
    </rPh>
    <rPh sb="3" eb="6">
      <t>イセツジョ</t>
    </rPh>
    <rPh sb="16" eb="18">
      <t>サイケン</t>
    </rPh>
    <phoneticPr fontId="8"/>
  </si>
  <si>
    <t>DGRY</t>
    <phoneticPr fontId="1"/>
  </si>
  <si>
    <t>幽門側胃切除Roux-en-Y再建</t>
    <rPh sb="0" eb="2">
      <t>ユウモン</t>
    </rPh>
    <rPh sb="2" eb="3">
      <t>ソク</t>
    </rPh>
    <rPh sb="3" eb="6">
      <t>イセツジョ</t>
    </rPh>
    <rPh sb="15" eb="17">
      <t>サイケン</t>
    </rPh>
    <phoneticPr fontId="8"/>
  </si>
  <si>
    <t>PPG</t>
    <phoneticPr fontId="1"/>
  </si>
  <si>
    <t>幽門保存胃切除</t>
    <rPh sb="0" eb="2">
      <t>ユウモン</t>
    </rPh>
    <rPh sb="2" eb="4">
      <t>ホゾン</t>
    </rPh>
    <rPh sb="4" eb="7">
      <t>イセツジョ</t>
    </rPh>
    <phoneticPr fontId="8"/>
  </si>
  <si>
    <t>LR</t>
    <phoneticPr fontId="1"/>
  </si>
  <si>
    <t>局所切除</t>
    <rPh sb="0" eb="2">
      <t>キョクショ</t>
    </rPh>
    <rPh sb="2" eb="4">
      <t>セツジョ</t>
    </rPh>
    <phoneticPr fontId="8"/>
  </si>
  <si>
    <t>術式</t>
    <rPh sb="0" eb="2">
      <t>ジュツシキ</t>
    </rPh>
    <phoneticPr fontId="5"/>
  </si>
  <si>
    <t>TGRY</t>
  </si>
  <si>
    <t>PG</t>
  </si>
  <si>
    <t>DGBI</t>
  </si>
  <si>
    <t>DGRY</t>
  </si>
  <si>
    <t>PPG</t>
  </si>
  <si>
    <t>LR</t>
    <phoneticPr fontId="5"/>
  </si>
  <si>
    <t>PGEG</t>
    <phoneticPr fontId="8"/>
  </si>
  <si>
    <t>症例数</t>
    <rPh sb="0" eb="2">
      <t>ショウレイ</t>
    </rPh>
    <rPh sb="2" eb="3">
      <t>スウ</t>
    </rPh>
    <phoneticPr fontId="5"/>
  </si>
  <si>
    <t>mean</t>
    <phoneticPr fontId="5"/>
  </si>
  <si>
    <t>SD</t>
    <phoneticPr fontId="5"/>
  </si>
  <si>
    <t>食道逆流SS</t>
    <rPh sb="0" eb="2">
      <t>ショクドウ</t>
    </rPh>
    <phoneticPr fontId="5"/>
  </si>
  <si>
    <t>腹痛SS</t>
    <phoneticPr fontId="5"/>
  </si>
  <si>
    <t>食事関連愁訴SS</t>
    <rPh sb="0" eb="2">
      <t>ショクジ</t>
    </rPh>
    <rPh sb="2" eb="4">
      <t>カンレン</t>
    </rPh>
    <rPh sb="4" eb="6">
      <t>シュウソ</t>
    </rPh>
    <phoneticPr fontId="5"/>
  </si>
  <si>
    <t>消化不良SS</t>
    <phoneticPr fontId="5"/>
  </si>
  <si>
    <t>下痢SS</t>
    <phoneticPr fontId="5"/>
  </si>
  <si>
    <t>便秘SS</t>
    <phoneticPr fontId="5"/>
  </si>
  <si>
    <t>ダンピングSS</t>
    <phoneticPr fontId="5"/>
  </si>
  <si>
    <t>全体症状スコアSS</t>
    <rPh sb="2" eb="4">
      <t>ショウジョウ</t>
    </rPh>
    <phoneticPr fontId="5"/>
  </si>
  <si>
    <t>体重変化率(%) 評価時／術前</t>
    <rPh sb="2" eb="4">
      <t>ヘンカ</t>
    </rPh>
    <rPh sb="4" eb="5">
      <t>リツ</t>
    </rPh>
    <rPh sb="9" eb="11">
      <t>ヒョウカ</t>
    </rPh>
    <rPh sb="11" eb="12">
      <t>ジ</t>
    </rPh>
    <rPh sb="13" eb="15">
      <t>ジュツゼン</t>
    </rPh>
    <phoneticPr fontId="5"/>
  </si>
  <si>
    <t>一回食事量</t>
  </si>
  <si>
    <t>補食必要度</t>
  </si>
  <si>
    <t>食事の質SS</t>
    <phoneticPr fontId="5"/>
  </si>
  <si>
    <t>仕事状況</t>
  </si>
  <si>
    <t>症状不満度</t>
    <rPh sb="2" eb="4">
      <t>フマン</t>
    </rPh>
    <phoneticPr fontId="5"/>
  </si>
  <si>
    <t>食事不満度</t>
    <phoneticPr fontId="5"/>
  </si>
  <si>
    <t>仕事不満度</t>
    <phoneticPr fontId="5"/>
  </si>
  <si>
    <t>生活不満度SS</t>
    <rPh sb="0" eb="2">
      <t>セイカツ</t>
    </rPh>
    <phoneticPr fontId="5"/>
  </si>
  <si>
    <t>術後期間（月）</t>
  </si>
  <si>
    <t>術前BMI</t>
  </si>
  <si>
    <t>術後BMI</t>
  </si>
  <si>
    <t>年齢</t>
  </si>
  <si>
    <t>男性/女性</t>
    <rPh sb="0" eb="2">
      <t>ダンセイ</t>
    </rPh>
    <rPh sb="3" eb="5">
      <t>ジョセイ</t>
    </rPh>
    <phoneticPr fontId="5"/>
  </si>
  <si>
    <t>腹腔鏡/開腹</t>
    <rPh sb="0" eb="2">
      <t>フククウ</t>
    </rPh>
    <rPh sb="2" eb="3">
      <t>キョウ</t>
    </rPh>
    <rPh sb="4" eb="6">
      <t>カイフク</t>
    </rPh>
    <phoneticPr fontId="5"/>
  </si>
  <si>
    <t>[郭清度]</t>
    <rPh sb="3" eb="4">
      <t>ド</t>
    </rPh>
    <phoneticPr fontId="5"/>
  </si>
  <si>
    <t>D2</t>
    <phoneticPr fontId="5"/>
  </si>
  <si>
    <t>D1b</t>
    <phoneticPr fontId="5"/>
  </si>
  <si>
    <t>D1a</t>
    <phoneticPr fontId="5"/>
  </si>
  <si>
    <t>D1</t>
    <phoneticPr fontId="5"/>
  </si>
  <si>
    <t>D1&gt;</t>
    <phoneticPr fontId="5"/>
  </si>
  <si>
    <t>なし</t>
    <phoneticPr fontId="5"/>
  </si>
  <si>
    <t>腹腔枝温存有/無</t>
    <rPh sb="5" eb="6">
      <t>アリ</t>
    </rPh>
    <rPh sb="7" eb="8">
      <t>ナシ</t>
    </rPh>
    <phoneticPr fontId="5"/>
  </si>
  <si>
    <t>[他臓器切除]</t>
    <phoneticPr fontId="5"/>
  </si>
  <si>
    <t>胆摘</t>
    <rPh sb="0" eb="2">
      <t>タンテキ</t>
    </rPh>
    <phoneticPr fontId="5"/>
  </si>
  <si>
    <t>脾摘</t>
    <rPh sb="0" eb="2">
      <t>ヒテキ</t>
    </rPh>
    <phoneticPr fontId="5"/>
  </si>
  <si>
    <t>その他</t>
    <rPh sb="2" eb="3">
      <t>タ</t>
    </rPh>
    <phoneticPr fontId="5"/>
  </si>
  <si>
    <r>
      <t>体重変化率(%)</t>
    </r>
    <r>
      <rPr>
        <sz val="11"/>
        <color rgb="FFFF0000"/>
        <rFont val="Yu Gothic"/>
        <family val="3"/>
        <charset val="128"/>
        <scheme val="minor"/>
      </rPr>
      <t>＊</t>
    </r>
    <rPh sb="2" eb="4">
      <t>ヘンカ</t>
    </rPh>
    <rPh sb="4" eb="5">
      <t>リツ</t>
    </rPh>
    <phoneticPr fontId="1"/>
  </si>
  <si>
    <r>
      <t>一回食事量</t>
    </r>
    <r>
      <rPr>
        <sz val="11"/>
        <color rgb="FFFF0000"/>
        <rFont val="Yu Gothic"/>
        <family val="3"/>
        <charset val="128"/>
        <scheme val="minor"/>
      </rPr>
      <t>＊</t>
    </r>
    <phoneticPr fontId="1"/>
  </si>
  <si>
    <t>補食必要度</t>
    <phoneticPr fontId="1"/>
  </si>
  <si>
    <r>
      <t>食事の質SS</t>
    </r>
    <r>
      <rPr>
        <sz val="11"/>
        <color rgb="FFFF0000"/>
        <rFont val="Yu Gothic"/>
        <family val="3"/>
        <charset val="128"/>
        <scheme val="minor"/>
      </rPr>
      <t>＊</t>
    </r>
    <phoneticPr fontId="8"/>
  </si>
  <si>
    <t>仕事状況</t>
    <phoneticPr fontId="1"/>
  </si>
  <si>
    <t>症状不満度</t>
    <phoneticPr fontId="1"/>
  </si>
  <si>
    <t>食事不満度</t>
    <phoneticPr fontId="1"/>
  </si>
  <si>
    <t>仕事不満度</t>
    <phoneticPr fontId="1"/>
  </si>
  <si>
    <r>
      <t>PCS（SF-8）</t>
    </r>
    <r>
      <rPr>
        <sz val="11"/>
        <color rgb="FFFF0000"/>
        <rFont val="Yu Gothic"/>
        <family val="3"/>
        <charset val="128"/>
        <scheme val="minor"/>
      </rPr>
      <t>＊</t>
    </r>
    <phoneticPr fontId="5"/>
  </si>
  <si>
    <r>
      <t>MCS（SF-8）</t>
    </r>
    <r>
      <rPr>
        <sz val="11"/>
        <color rgb="FFFF0000"/>
        <rFont val="Yu Gothic"/>
        <family val="3"/>
        <charset val="128"/>
        <scheme val="minor"/>
      </rPr>
      <t>＊</t>
    </r>
    <phoneticPr fontId="5"/>
  </si>
  <si>
    <r>
      <t>食事の質SS</t>
    </r>
    <r>
      <rPr>
        <sz val="11"/>
        <color rgb="FFFF0000"/>
        <rFont val="Yu Gothic"/>
        <family val="3"/>
        <charset val="128"/>
        <scheme val="minor"/>
      </rPr>
      <t>＊</t>
    </r>
    <phoneticPr fontId="8"/>
  </si>
  <si>
    <t>仕事不満度</t>
    <phoneticPr fontId="1"/>
  </si>
  <si>
    <r>
      <t>MCS（SF-8）</t>
    </r>
    <r>
      <rPr>
        <sz val="11"/>
        <color rgb="FFFF0000"/>
        <rFont val="Yu Gothic"/>
        <family val="3"/>
        <charset val="128"/>
        <scheme val="minor"/>
      </rPr>
      <t>＊</t>
    </r>
    <phoneticPr fontId="5"/>
  </si>
  <si>
    <t>ダンピングSS</t>
    <phoneticPr fontId="1"/>
  </si>
  <si>
    <r>
      <t>一回食事量</t>
    </r>
    <r>
      <rPr>
        <sz val="11"/>
        <color rgb="FFFF0000"/>
        <rFont val="Yu Gothic"/>
        <family val="3"/>
        <charset val="128"/>
        <scheme val="minor"/>
      </rPr>
      <t>＊</t>
    </r>
    <phoneticPr fontId="1"/>
  </si>
  <si>
    <t>補食必要度</t>
    <phoneticPr fontId="1"/>
  </si>
  <si>
    <t>仕事状況</t>
    <phoneticPr fontId="1"/>
  </si>
  <si>
    <t>ダンピングSS</t>
    <phoneticPr fontId="1"/>
  </si>
  <si>
    <r>
      <t>一回食事量</t>
    </r>
    <r>
      <rPr>
        <sz val="11"/>
        <color rgb="FFFF0000"/>
        <rFont val="Yu Gothic"/>
        <family val="3"/>
        <charset val="128"/>
        <scheme val="minor"/>
      </rPr>
      <t>＊</t>
    </r>
    <phoneticPr fontId="1"/>
  </si>
  <si>
    <t>補食必要度</t>
    <phoneticPr fontId="1"/>
  </si>
  <si>
    <r>
      <rPr>
        <sz val="11"/>
        <color rgb="FFFF0000"/>
        <rFont val="Yu Gothic"/>
        <family val="3"/>
        <charset val="128"/>
        <scheme val="minor"/>
      </rPr>
      <t>＊</t>
    </r>
    <r>
      <rPr>
        <sz val="11"/>
        <color theme="1"/>
        <rFont val="Yu Gothic"/>
        <family val="2"/>
        <charset val="128"/>
        <scheme val="minor"/>
      </rPr>
      <t>付は平均値が高いほどQOLが良好</t>
    </r>
    <rPh sb="1" eb="2">
      <t>ツキ</t>
    </rPh>
    <rPh sb="3" eb="6">
      <t>ヘイキンチ</t>
    </rPh>
    <rPh sb="7" eb="8">
      <t>タカ</t>
    </rPh>
    <rPh sb="15" eb="17">
      <t>リョウコウ</t>
    </rPh>
    <phoneticPr fontId="8"/>
  </si>
  <si>
    <r>
      <rPr>
        <sz val="11"/>
        <color rgb="FFFF0000"/>
        <rFont val="Yu Gothic"/>
        <family val="2"/>
        <charset val="128"/>
        <scheme val="minor"/>
      </rPr>
      <t>＊</t>
    </r>
    <r>
      <rPr>
        <sz val="11"/>
        <color theme="1"/>
        <rFont val="Yu Gothic"/>
        <family val="2"/>
        <charset val="128"/>
        <scheme val="minor"/>
      </rPr>
      <t>無は平均値が高いほどQOLが不良</t>
    </r>
    <rPh sb="1" eb="2">
      <t>ナシ</t>
    </rPh>
    <rPh sb="3" eb="6">
      <t>ヘイキンチ</t>
    </rPh>
    <rPh sb="7" eb="8">
      <t>タカ</t>
    </rPh>
    <rPh sb="15" eb="17">
      <t>フリョウ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</si>
</sst>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_ "/>
    <numFmt numFmtId="177" formatCode=".000"/>
    <numFmt numFmtId="178" formatCode="0.0"/>
    <numFmt numFmtId="179" formatCode="0.0%"/>
    <numFmt numFmtId="180" formatCode="0.0_);[Red]\(0.0\)"/>
  </numFmts>
  <fonts count="16"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u/>
      <sz val="11"/>
      <color theme="1"/>
      <name val="Yu Gothic"/>
      <family val="3"/>
      <charset val="128"/>
      <scheme val="minor"/>
    </font>
    <font>
      <i/>
      <sz val="11"/>
      <color theme="1"/>
      <name val="Yu Gothic"/>
      <family val="3"/>
      <charset val="128"/>
      <scheme val="minor"/>
    </font>
    <font>
      <sz val="12"/>
      <color theme="1"/>
      <name val="HGPｺﾞｼｯｸE"/>
      <family val="3"/>
      <charset val="128"/>
    </font>
    <font>
      <b/>
      <sz val="11"/>
      <color rgb="FFFF0000"/>
      <name val="Yu Gothic"/>
      <family val="3"/>
      <charset val="128"/>
      <scheme val="minor"/>
    </font>
    <font>
      <sz val="11"/>
      <color rgb="FFFF0000"/>
      <name val="Yu Gothic"/>
      <family val="2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7DEE8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>
      <alignment vertical="center"/>
    </xf>
  </cellStyleXfs>
  <cellXfs count="77">
    <xf numFmtId="0" fontId="0" fillId="0" borderId="0" xfId="0"/>
    <xf numFmtId="0" fontId="0" fillId="2" borderId="0" xfId="0" applyFill="1"/>
    <xf numFmtId="0" fontId="2" fillId="0" borderId="0" xfId="0" applyFont="1"/>
    <xf numFmtId="0" fontId="0" fillId="0" borderId="2" xfId="0" applyBorder="1"/>
    <xf numFmtId="0" fontId="0" fillId="0" borderId="3" xfId="0" applyBorder="1"/>
    <xf numFmtId="177" fontId="0" fillId="0" borderId="1" xfId="0" applyNumberFormat="1" applyBorder="1"/>
    <xf numFmtId="177" fontId="0" fillId="0" borderId="2" xfId="0" applyNumberFormat="1" applyBorder="1"/>
    <xf numFmtId="177" fontId="0" fillId="0" borderId="3" xfId="0" applyNumberFormat="1" applyBorder="1"/>
    <xf numFmtId="0" fontId="0" fillId="0" borderId="8" xfId="0" applyBorder="1"/>
    <xf numFmtId="0" fontId="0" fillId="0" borderId="9" xfId="0" applyBorder="1"/>
    <xf numFmtId="0" fontId="0" fillId="0" borderId="7" xfId="0" applyBorder="1"/>
    <xf numFmtId="0" fontId="7" fillId="0" borderId="0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11" xfId="0" applyFont="1" applyBorder="1"/>
    <xf numFmtId="0" fontId="0" fillId="0" borderId="11" xfId="0" applyBorder="1"/>
    <xf numFmtId="0" fontId="0" fillId="0" borderId="1" xfId="0" applyBorder="1"/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178" fontId="7" fillId="0" borderId="0" xfId="0" applyNumberFormat="1" applyFont="1" applyFill="1" applyBorder="1" applyAlignment="1">
      <alignment horizontal="right" vertical="center"/>
    </xf>
    <xf numFmtId="179" fontId="7" fillId="0" borderId="0" xfId="1" applyNumberFormat="1" applyFont="1" applyFill="1" applyBorder="1" applyAlignment="1">
      <alignment horizontal="right" vertical="center"/>
    </xf>
    <xf numFmtId="178" fontId="7" fillId="0" borderId="11" xfId="0" applyNumberFormat="1" applyFont="1" applyFill="1" applyBorder="1" applyAlignment="1">
      <alignment horizontal="right" vertical="center"/>
    </xf>
    <xf numFmtId="9" fontId="0" fillId="0" borderId="0" xfId="0" applyNumberFormat="1"/>
    <xf numFmtId="0" fontId="2" fillId="3" borderId="9" xfId="0" applyFont="1" applyFill="1" applyBorder="1"/>
    <xf numFmtId="0" fontId="2" fillId="3" borderId="10" xfId="0" applyFont="1" applyFill="1" applyBorder="1"/>
    <xf numFmtId="0" fontId="0" fillId="0" borderId="0" xfId="0" applyFill="1"/>
    <xf numFmtId="179" fontId="0" fillId="2" borderId="0" xfId="0" applyNumberFormat="1" applyFill="1"/>
    <xf numFmtId="0" fontId="0" fillId="2" borderId="11" xfId="0" applyFill="1" applyBorder="1"/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1" xfId="0" applyFont="1" applyFill="1" applyBorder="1" applyAlignment="1">
      <alignment vertical="center"/>
    </xf>
    <xf numFmtId="0" fontId="7" fillId="0" borderId="11" xfId="0" applyFont="1" applyFill="1" applyBorder="1" applyAlignment="1">
      <alignment horizontal="right" vertical="center"/>
    </xf>
    <xf numFmtId="180" fontId="7" fillId="0" borderId="0" xfId="0" applyNumberFormat="1" applyFont="1" applyFill="1" applyBorder="1" applyAlignment="1">
      <alignment horizontal="right" vertical="center"/>
    </xf>
    <xf numFmtId="0" fontId="7" fillId="0" borderId="13" xfId="0" applyFont="1" applyFill="1" applyBorder="1" applyAlignment="1">
      <alignment vertical="center"/>
    </xf>
    <xf numFmtId="0" fontId="7" fillId="0" borderId="13" xfId="0" applyFont="1" applyFill="1" applyBorder="1" applyAlignment="1">
      <alignment horizontal="left" vertical="center"/>
    </xf>
    <xf numFmtId="178" fontId="7" fillId="0" borderId="13" xfId="0" applyNumberFormat="1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right" vertical="center"/>
    </xf>
    <xf numFmtId="1" fontId="7" fillId="0" borderId="0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49" fontId="0" fillId="0" borderId="12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8" xfId="0" applyNumberFormat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2" fillId="3" borderId="6" xfId="0" applyFont="1" applyFill="1" applyBorder="1"/>
    <xf numFmtId="0" fontId="2" fillId="3" borderId="8" xfId="0" applyFont="1" applyFill="1" applyBorder="1"/>
    <xf numFmtId="0" fontId="11" fillId="0" borderId="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2" fillId="5" borderId="9" xfId="0" applyFont="1" applyFill="1" applyBorder="1"/>
    <xf numFmtId="0" fontId="11" fillId="0" borderId="5" xfId="0" applyFont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0" fillId="0" borderId="0" xfId="0" applyFill="1" applyBorder="1"/>
    <xf numFmtId="9" fontId="12" fillId="0" borderId="0" xfId="0" applyNumberFormat="1" applyFont="1"/>
    <xf numFmtId="0" fontId="6" fillId="5" borderId="13" xfId="0" applyFont="1" applyFill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0" fillId="0" borderId="14" xfId="0" applyBorder="1"/>
    <xf numFmtId="0" fontId="0" fillId="0" borderId="12" xfId="0" applyBorder="1"/>
    <xf numFmtId="0" fontId="3" fillId="0" borderId="12" xfId="0" applyFont="1" applyBorder="1"/>
    <xf numFmtId="176" fontId="0" fillId="4" borderId="2" xfId="0" applyNumberFormat="1" applyFill="1" applyBorder="1" applyAlignment="1">
      <alignment horizontal="right"/>
    </xf>
    <xf numFmtId="176" fontId="0" fillId="4" borderId="3" xfId="0" applyNumberFormat="1" applyFill="1" applyBorder="1" applyAlignment="1">
      <alignment horizontal="right"/>
    </xf>
    <xf numFmtId="0" fontId="15" fillId="0" borderId="0" xfId="0" applyFont="1" applyFill="1" applyBorder="1"/>
    <xf numFmtId="0" fontId="0" fillId="0" borderId="0" xfId="0" applyFont="1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4" borderId="9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Medium9"/>
  <colors>
    <mruColors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workbookViewId="0">
      <selection activeCell="G1" sqref="G1"/>
    </sheetView>
  </sheetViews>
  <sheetFormatPr defaultColWidth="8.875" defaultRowHeight="18.75"/>
  <cols>
    <col min="1" max="1" width="12.625" customWidth="1"/>
    <col min="2" max="2" width="21.125" customWidth="1"/>
    <col min="3" max="3" width="15.125" customWidth="1"/>
    <col min="5" max="5" width="13.125" bestFit="1" customWidth="1"/>
    <col min="7" max="7" width="9.875" bestFit="1" customWidth="1"/>
    <col min="8" max="8" width="7.375" customWidth="1"/>
    <col min="9" max="9" width="6.625" customWidth="1"/>
    <col min="10" max="10" width="7.875" customWidth="1"/>
    <col min="11" max="11" width="8.625" customWidth="1"/>
  </cols>
  <sheetData>
    <row r="1" spans="1:10" ht="23.25" customHeight="1" thickBot="1">
      <c r="A1" s="69" t="s">
        <v>0</v>
      </c>
      <c r="B1" s="70"/>
      <c r="C1" s="70"/>
      <c r="D1" s="71"/>
    </row>
    <row r="2" spans="1:10" ht="16.5" customHeight="1" thickBot="1">
      <c r="A2" s="48"/>
      <c r="B2" s="49"/>
      <c r="C2" s="50"/>
      <c r="D2" s="50"/>
      <c r="G2" s="65" t="s">
        <v>119</v>
      </c>
    </row>
    <row r="3" spans="1:10" ht="19.5" thickBot="1">
      <c r="A3" s="46" t="s">
        <v>1</v>
      </c>
      <c r="B3" s="47" t="s">
        <v>2</v>
      </c>
      <c r="C3" t="s">
        <v>3</v>
      </c>
      <c r="D3" s="25" t="s">
        <v>4</v>
      </c>
      <c r="E3" t="s">
        <v>5</v>
      </c>
      <c r="F3" s="25" t="s">
        <v>4</v>
      </c>
      <c r="G3" s="66" t="s">
        <v>120</v>
      </c>
    </row>
    <row r="4" spans="1:10" ht="19.5" thickBot="1">
      <c r="C4" s="2" t="s">
        <v>6</v>
      </c>
      <c r="D4" s="25">
        <v>909</v>
      </c>
      <c r="E4" s="2" t="s">
        <v>7</v>
      </c>
      <c r="F4" s="1">
        <v>25</v>
      </c>
      <c r="I4" s="67" t="s">
        <v>8</v>
      </c>
      <c r="J4" s="68"/>
    </row>
    <row r="5" spans="1:10" ht="19.5" thickBot="1">
      <c r="B5" s="14" t="s">
        <v>9</v>
      </c>
      <c r="C5" s="15" t="s">
        <v>10</v>
      </c>
      <c r="D5" s="15" t="s">
        <v>11</v>
      </c>
      <c r="E5" s="15" t="s">
        <v>12</v>
      </c>
      <c r="F5" s="8" t="s">
        <v>11</v>
      </c>
      <c r="G5" s="9" t="s">
        <v>13</v>
      </c>
      <c r="H5" s="10" t="s">
        <v>14</v>
      </c>
      <c r="I5" s="15" t="s">
        <v>15</v>
      </c>
      <c r="J5" s="10" t="s">
        <v>16</v>
      </c>
    </row>
    <row r="6" spans="1:10">
      <c r="A6" s="72" t="s">
        <v>17</v>
      </c>
      <c r="B6" s="16" t="s">
        <v>18</v>
      </c>
      <c r="C6" s="19">
        <v>1.7017837235228499</v>
      </c>
      <c r="D6" s="19">
        <v>0.81528537387218203</v>
      </c>
      <c r="E6" s="1">
        <v>1.74</v>
      </c>
      <c r="F6" s="1">
        <v>0.83066200000000001</v>
      </c>
      <c r="G6" s="57">
        <f t="shared" ref="G6:G20" si="0">ABS(ROUND((C6-E6)/SQRT(((($D$4-1)*D6^2)+(($F$4-1)*F6^2))/($D$4+$F$4)),2))</f>
        <v>0.05</v>
      </c>
      <c r="H6" s="63">
        <f>(C6-E6)/(SQRT(((($D$4-1)*D6^2+($F$4-1)*F6^2)/($D$4+$F$4-2))*((1/$D$4)+(1/$F$4))))</f>
        <v>-0.23110237869824188</v>
      </c>
      <c r="I6" s="60">
        <f>D4+F4-2</f>
        <v>932</v>
      </c>
      <c r="J6" s="5">
        <f>TDIST(ABS(H6),I6,2)</f>
        <v>0.81728599046757033</v>
      </c>
    </row>
    <row r="7" spans="1:10">
      <c r="A7" s="73"/>
      <c r="B7" s="3" t="s">
        <v>19</v>
      </c>
      <c r="C7" s="19">
        <v>1.69133034379671</v>
      </c>
      <c r="D7" s="19">
        <v>0.74695166858895301</v>
      </c>
      <c r="E7" s="1">
        <v>1.6135999999999999</v>
      </c>
      <c r="F7" s="1">
        <v>0.83712200000000003</v>
      </c>
      <c r="G7" s="58">
        <f t="shared" si="0"/>
        <v>0.1</v>
      </c>
      <c r="H7" s="63">
        <f t="shared" ref="H7:H24" si="1">(C7-E7)/(SQRT(((($D$4-1)*D7^2+($F$4-1)*F7^2)/($D$4+$F$4-2))*((1/$D$4)+(1/$F$4))))</f>
        <v>0.51162263731143764</v>
      </c>
      <c r="I7" s="61">
        <f>D4+F4-2</f>
        <v>932</v>
      </c>
      <c r="J7" s="6">
        <f t="shared" ref="J7:J24" si="2">TDIST(ABS(H7),I7,2)</f>
        <v>0.60903633204099195</v>
      </c>
    </row>
    <row r="8" spans="1:10">
      <c r="A8" s="73"/>
      <c r="B8" s="3" t="s">
        <v>20</v>
      </c>
      <c r="C8" s="19">
        <v>2.0537634408602101</v>
      </c>
      <c r="D8" s="19">
        <v>0.87591348599939201</v>
      </c>
      <c r="E8" s="1">
        <v>1.9872000000000001</v>
      </c>
      <c r="F8" s="1">
        <v>0.730819</v>
      </c>
      <c r="G8" s="58">
        <f t="shared" si="0"/>
        <v>0.08</v>
      </c>
      <c r="H8" s="63">
        <f t="shared" si="1"/>
        <v>0.37632134463889727</v>
      </c>
      <c r="I8" s="61">
        <f>D4+F4-2</f>
        <v>932</v>
      </c>
      <c r="J8" s="6">
        <f t="shared" si="2"/>
        <v>0.70676366271269919</v>
      </c>
    </row>
    <row r="9" spans="1:10">
      <c r="A9" s="73"/>
      <c r="B9" s="3" t="s">
        <v>21</v>
      </c>
      <c r="C9" s="19">
        <v>1.9868568232662192</v>
      </c>
      <c r="D9" s="19">
        <v>0.84463239271844293</v>
      </c>
      <c r="E9" s="1">
        <v>2.02</v>
      </c>
      <c r="F9" s="1">
        <v>0.66112300000000002</v>
      </c>
      <c r="G9" s="58">
        <f t="shared" si="0"/>
        <v>0.04</v>
      </c>
      <c r="H9" s="63">
        <f t="shared" si="1"/>
        <v>-0.19452777685823822</v>
      </c>
      <c r="I9" s="61">
        <f>D4+F4-2</f>
        <v>932</v>
      </c>
      <c r="J9" s="6">
        <f t="shared" si="2"/>
        <v>0.84580504186425887</v>
      </c>
    </row>
    <row r="10" spans="1:10">
      <c r="A10" s="73"/>
      <c r="B10" s="3" t="s">
        <v>22</v>
      </c>
      <c r="C10" s="19">
        <v>2.1215161649944223</v>
      </c>
      <c r="D10" s="19">
        <v>1.0987303147219978</v>
      </c>
      <c r="E10" s="1">
        <v>2.3732000000000002</v>
      </c>
      <c r="F10" s="1">
        <v>1.488729</v>
      </c>
      <c r="G10" s="58">
        <f t="shared" si="0"/>
        <v>0.23</v>
      </c>
      <c r="H10" s="63">
        <f t="shared" si="1"/>
        <v>-1.1179391204605067</v>
      </c>
      <c r="I10" s="61">
        <f>D4+F4-2</f>
        <v>932</v>
      </c>
      <c r="J10" s="6">
        <f t="shared" si="2"/>
        <v>0.26388107489458257</v>
      </c>
    </row>
    <row r="11" spans="1:10">
      <c r="A11" s="73"/>
      <c r="B11" s="3" t="s">
        <v>23</v>
      </c>
      <c r="C11" s="19">
        <v>2.2252050708426538</v>
      </c>
      <c r="D11" s="19">
        <v>1.0257635953140811</v>
      </c>
      <c r="E11" s="1">
        <v>2.3740000000000001</v>
      </c>
      <c r="F11" s="1">
        <v>1.3993869999999999</v>
      </c>
      <c r="G11" s="58">
        <f t="shared" si="0"/>
        <v>0.14000000000000001</v>
      </c>
      <c r="H11" s="63">
        <f t="shared" si="1"/>
        <v>-0.70771210161621267</v>
      </c>
      <c r="I11" s="61">
        <f>D4+F4-2</f>
        <v>932</v>
      </c>
      <c r="J11" s="6">
        <f t="shared" si="2"/>
        <v>0.47930099472134169</v>
      </c>
    </row>
    <row r="12" spans="1:10">
      <c r="A12" s="73"/>
      <c r="B12" s="3" t="s">
        <v>24</v>
      </c>
      <c r="C12" s="19">
        <v>1.9628221377270787</v>
      </c>
      <c r="D12" s="19">
        <v>1.0042989586295867</v>
      </c>
      <c r="E12" s="1">
        <v>1.8</v>
      </c>
      <c r="F12" s="1">
        <v>1.2400370000000001</v>
      </c>
      <c r="G12" s="58">
        <f t="shared" si="0"/>
        <v>0.16</v>
      </c>
      <c r="H12" s="63">
        <f t="shared" si="1"/>
        <v>0.79435637516640312</v>
      </c>
      <c r="I12" s="61">
        <f>D4+F4-2</f>
        <v>932</v>
      </c>
      <c r="J12" s="6">
        <f t="shared" si="2"/>
        <v>0.42719020951481435</v>
      </c>
    </row>
    <row r="13" spans="1:10" ht="19.5" thickBot="1">
      <c r="A13" s="74"/>
      <c r="B13" s="4" t="s">
        <v>25</v>
      </c>
      <c r="C13" s="19">
        <v>1.9593136332266756</v>
      </c>
      <c r="D13" s="19">
        <v>0.6841405640014161</v>
      </c>
      <c r="E13" s="1">
        <v>1.986</v>
      </c>
      <c r="F13" s="1">
        <v>0.73635399999999995</v>
      </c>
      <c r="G13" s="58">
        <f t="shared" si="0"/>
        <v>0.04</v>
      </c>
      <c r="H13" s="63">
        <f t="shared" si="1"/>
        <v>-0.19201640041105023</v>
      </c>
      <c r="I13" s="61">
        <f>D4+F4-2</f>
        <v>932</v>
      </c>
      <c r="J13" s="6">
        <f t="shared" si="2"/>
        <v>0.84777118618398428</v>
      </c>
    </row>
    <row r="14" spans="1:10">
      <c r="A14" s="72" t="s">
        <v>26</v>
      </c>
      <c r="B14" s="16" t="s">
        <v>99</v>
      </c>
      <c r="C14" s="20">
        <v>-7.9254488228438197E-2</v>
      </c>
      <c r="D14" s="20">
        <v>8.11292624433229E-2</v>
      </c>
      <c r="E14" s="26">
        <v>-9.06E-2</v>
      </c>
      <c r="F14" s="26">
        <v>0.1026726</v>
      </c>
      <c r="G14" s="58">
        <f>ABS(ROUND((C14-E14)/SQRT(((($D$4-1)*D14^2)+(($F$4-1)*F14^2))/($D$4+$F$4)),2))</f>
        <v>0.14000000000000001</v>
      </c>
      <c r="H14" s="63">
        <f t="shared" si="1"/>
        <v>0.68452111732930909</v>
      </c>
      <c r="I14" s="62">
        <f>D4+F4-2</f>
        <v>932</v>
      </c>
      <c r="J14" s="6">
        <f t="shared" si="2"/>
        <v>0.49381633983553896</v>
      </c>
    </row>
    <row r="15" spans="1:10">
      <c r="A15" s="73"/>
      <c r="B15" s="3" t="s">
        <v>100</v>
      </c>
      <c r="C15" s="19">
        <v>7.1205849268841392</v>
      </c>
      <c r="D15" s="19">
        <v>1.9581140624290982</v>
      </c>
      <c r="E15" s="1">
        <v>7.16</v>
      </c>
      <c r="F15" s="1">
        <v>1.8411949999999999</v>
      </c>
      <c r="G15" s="58">
        <f t="shared" si="0"/>
        <v>0.02</v>
      </c>
      <c r="H15" s="63">
        <f t="shared" si="1"/>
        <v>-9.9437835002067793E-2</v>
      </c>
      <c r="I15" s="61">
        <f>D4+F4-2</f>
        <v>932</v>
      </c>
      <c r="J15" s="6">
        <f t="shared" si="2"/>
        <v>0.92081202733726597</v>
      </c>
    </row>
    <row r="16" spans="1:10">
      <c r="A16" s="73"/>
      <c r="B16" s="3" t="s">
        <v>101</v>
      </c>
      <c r="C16" s="19">
        <v>1.8623024830699775</v>
      </c>
      <c r="D16" s="19">
        <v>0.77866652738781283</v>
      </c>
      <c r="E16" s="1">
        <v>1.88</v>
      </c>
      <c r="F16" s="1">
        <v>1.0535650000000001</v>
      </c>
      <c r="G16" s="58">
        <f t="shared" si="0"/>
        <v>0.02</v>
      </c>
      <c r="H16" s="63">
        <f t="shared" si="1"/>
        <v>-0.11092850992011814</v>
      </c>
      <c r="I16" s="61">
        <f>D4+F4-2</f>
        <v>932</v>
      </c>
      <c r="J16" s="6">
        <f t="shared" si="2"/>
        <v>0.91169692041661254</v>
      </c>
    </row>
    <row r="17" spans="1:10">
      <c r="A17" s="73"/>
      <c r="B17" s="3" t="s">
        <v>102</v>
      </c>
      <c r="C17" s="19">
        <v>3.7972001513431692</v>
      </c>
      <c r="D17" s="19">
        <v>0.90999258133820449</v>
      </c>
      <c r="E17" s="1">
        <v>4.0932000000000004</v>
      </c>
      <c r="F17" s="1">
        <v>0.98513799999999996</v>
      </c>
      <c r="G17" s="58">
        <f t="shared" si="0"/>
        <v>0.32</v>
      </c>
      <c r="H17" s="63">
        <f t="shared" si="1"/>
        <v>-1.6009310261159579</v>
      </c>
      <c r="I17" s="61">
        <f>D4+F4-2</f>
        <v>932</v>
      </c>
      <c r="J17" s="6">
        <f t="shared" si="2"/>
        <v>0.10973107562104908</v>
      </c>
    </row>
    <row r="18" spans="1:10" ht="19.5" thickBot="1">
      <c r="A18" s="74"/>
      <c r="B18" s="4" t="s">
        <v>103</v>
      </c>
      <c r="C18" s="19">
        <v>1.754041570438799</v>
      </c>
      <c r="D18" s="19">
        <v>0.86809689018163771</v>
      </c>
      <c r="E18" s="1">
        <v>1.92</v>
      </c>
      <c r="F18" s="1">
        <v>1.037625</v>
      </c>
      <c r="G18" s="58">
        <f t="shared" si="0"/>
        <v>0.19</v>
      </c>
      <c r="H18" s="63">
        <f t="shared" si="1"/>
        <v>-0.93783298509889257</v>
      </c>
      <c r="I18" s="61">
        <f>D4+F4-2</f>
        <v>932</v>
      </c>
      <c r="J18" s="6">
        <f t="shared" si="2"/>
        <v>0.34857320990444596</v>
      </c>
    </row>
    <row r="19" spans="1:10">
      <c r="A19" s="73" t="s">
        <v>27</v>
      </c>
      <c r="B19" s="16" t="s">
        <v>104</v>
      </c>
      <c r="C19" s="19">
        <v>1.813273340832396</v>
      </c>
      <c r="D19" s="19">
        <v>0.92399787602087513</v>
      </c>
      <c r="E19" s="1">
        <v>1.8</v>
      </c>
      <c r="F19" s="1">
        <v>0.76376299999999997</v>
      </c>
      <c r="G19" s="58">
        <f t="shared" si="0"/>
        <v>0.01</v>
      </c>
      <c r="H19" s="63">
        <f t="shared" si="1"/>
        <v>7.1148586669722166E-2</v>
      </c>
      <c r="I19" s="61">
        <f>D4+F4-2</f>
        <v>932</v>
      </c>
      <c r="J19" s="6">
        <f t="shared" si="2"/>
        <v>0.94329476345101759</v>
      </c>
    </row>
    <row r="20" spans="1:10">
      <c r="A20" s="73"/>
      <c r="B20" s="3" t="s">
        <v>105</v>
      </c>
      <c r="C20" s="19">
        <v>2.1876404494382022</v>
      </c>
      <c r="D20" s="19">
        <v>1.0818544445824121</v>
      </c>
      <c r="E20" s="1">
        <v>1.88</v>
      </c>
      <c r="F20" s="1">
        <v>0.88128700000000004</v>
      </c>
      <c r="G20" s="58">
        <f t="shared" si="0"/>
        <v>0.28999999999999998</v>
      </c>
      <c r="H20" s="63">
        <f t="shared" si="1"/>
        <v>1.4087776710134743</v>
      </c>
      <c r="I20" s="61">
        <f>D4+F4-2</f>
        <v>932</v>
      </c>
      <c r="J20" s="6">
        <f t="shared" si="2"/>
        <v>0.15923444397859446</v>
      </c>
    </row>
    <row r="21" spans="1:10">
      <c r="A21" s="73"/>
      <c r="B21" s="3" t="s">
        <v>106</v>
      </c>
      <c r="C21" s="19">
        <v>1.6737668161434978</v>
      </c>
      <c r="D21" s="19">
        <v>0.89220977211856078</v>
      </c>
      <c r="E21" s="1">
        <v>1.64</v>
      </c>
      <c r="F21" s="1">
        <v>0.90737699999999999</v>
      </c>
      <c r="G21" s="58">
        <f t="shared" ref="G21:G24" si="3">ABS(ROUND((C21-E21)/SQRT(((($D$4-1)*D21^2)+(($F$4-1)*F21^2))/($D$4+$F$4)),2))</f>
        <v>0.04</v>
      </c>
      <c r="H21" s="63">
        <f t="shared" si="1"/>
        <v>0.18659929470749698</v>
      </c>
      <c r="I21" s="61">
        <f>D4+F4-2</f>
        <v>932</v>
      </c>
      <c r="J21" s="6">
        <f t="shared" si="2"/>
        <v>0.85201542837185407</v>
      </c>
    </row>
    <row r="22" spans="1:10">
      <c r="A22" s="73"/>
      <c r="B22" s="3" t="s">
        <v>28</v>
      </c>
      <c r="C22" s="19">
        <v>1.8941619585687353</v>
      </c>
      <c r="D22" s="19">
        <v>0.82641410174001317</v>
      </c>
      <c r="E22" s="1">
        <v>1.8049999999999999</v>
      </c>
      <c r="F22" s="1">
        <v>0.72860199999999997</v>
      </c>
      <c r="G22" s="58">
        <f t="shared" si="3"/>
        <v>0.11</v>
      </c>
      <c r="H22" s="63">
        <f t="shared" si="1"/>
        <v>0.53371486026041104</v>
      </c>
      <c r="I22" s="61">
        <f>D4+F4-2</f>
        <v>932</v>
      </c>
      <c r="J22" s="6">
        <f t="shared" si="2"/>
        <v>0.59366608787358377</v>
      </c>
    </row>
    <row r="23" spans="1:10">
      <c r="A23" s="73"/>
      <c r="B23" s="17" t="s">
        <v>107</v>
      </c>
      <c r="C23" s="19">
        <v>50.524672359550451</v>
      </c>
      <c r="D23" s="19">
        <v>5.5150441408129325</v>
      </c>
      <c r="E23" s="1">
        <v>51.6</v>
      </c>
      <c r="F23" s="1">
        <v>6.658328</v>
      </c>
      <c r="G23" s="58">
        <f t="shared" si="3"/>
        <v>0.19</v>
      </c>
      <c r="H23" s="63">
        <f t="shared" si="1"/>
        <v>-0.9561512512068131</v>
      </c>
      <c r="I23" s="61">
        <f>D4+F4-2</f>
        <v>932</v>
      </c>
      <c r="J23" s="6">
        <f t="shared" si="2"/>
        <v>0.33924376631824082</v>
      </c>
    </row>
    <row r="24" spans="1:10" ht="19.5" thickBot="1">
      <c r="A24" s="74"/>
      <c r="B24" s="18" t="s">
        <v>108</v>
      </c>
      <c r="C24" s="21">
        <v>49.858691123595406</v>
      </c>
      <c r="D24" s="21">
        <v>5.7397667888835473</v>
      </c>
      <c r="E24" s="27">
        <v>49.96</v>
      </c>
      <c r="F24" s="27">
        <v>5.1110990000000003</v>
      </c>
      <c r="G24" s="59">
        <f t="shared" si="3"/>
        <v>0.02</v>
      </c>
      <c r="H24" s="64">
        <f t="shared" si="1"/>
        <v>-8.729566798442108E-2</v>
      </c>
      <c r="I24" s="8">
        <f>D4+F4-2</f>
        <v>932</v>
      </c>
      <c r="J24" s="7">
        <f t="shared" si="2"/>
        <v>0.93045524901637355</v>
      </c>
    </row>
    <row r="25" spans="1:10" ht="19.5" thickBot="1"/>
    <row r="26" spans="1:10" ht="19.5" thickBot="1">
      <c r="A26" s="67" t="s">
        <v>31</v>
      </c>
      <c r="B26" s="68"/>
      <c r="E26" s="55" t="s">
        <v>32</v>
      </c>
      <c r="F26" s="22"/>
    </row>
    <row r="27" spans="1:10">
      <c r="A27" s="38" t="s">
        <v>33</v>
      </c>
      <c r="B27" s="39" t="s">
        <v>34</v>
      </c>
    </row>
    <row r="28" spans="1:10">
      <c r="A28" s="40" t="s">
        <v>35</v>
      </c>
      <c r="B28" s="41" t="s">
        <v>36</v>
      </c>
    </row>
    <row r="29" spans="1:10" ht="19.5" thickBot="1">
      <c r="A29" s="42" t="s">
        <v>37</v>
      </c>
      <c r="B29" s="43" t="s">
        <v>38</v>
      </c>
      <c r="E29" s="22"/>
      <c r="F29" s="22"/>
    </row>
  </sheetData>
  <mergeCells count="6">
    <mergeCell ref="A26:B26"/>
    <mergeCell ref="I4:J4"/>
    <mergeCell ref="A1:D1"/>
    <mergeCell ref="A6:A13"/>
    <mergeCell ref="A14:A18"/>
    <mergeCell ref="A19:A24"/>
  </mergeCells>
  <phoneticPr fontId="1"/>
  <pageMargins left="0.7" right="0.7" top="0.75" bottom="0.75" header="0.3" footer="0.3"/>
  <pageSetup paperSize="9" scale="9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G2" sqref="G2:G3"/>
    </sheetView>
  </sheetViews>
  <sheetFormatPr defaultColWidth="8.875" defaultRowHeight="18.75"/>
  <cols>
    <col min="1" max="1" width="11.125" customWidth="1"/>
    <col min="2" max="2" width="20.5" customWidth="1"/>
    <col min="3" max="3" width="15.125" customWidth="1"/>
    <col min="5" max="5" width="13.125" bestFit="1" customWidth="1"/>
    <col min="7" max="7" width="9.875" bestFit="1" customWidth="1"/>
    <col min="8" max="8" width="7.375" customWidth="1"/>
    <col min="9" max="9" width="6.625" customWidth="1"/>
    <col min="10" max="10" width="7.875" customWidth="1"/>
    <col min="11" max="11" width="8.625" customWidth="1"/>
  </cols>
  <sheetData>
    <row r="1" spans="1:10" ht="23.25" customHeight="1" thickBot="1">
      <c r="A1" s="69" t="s">
        <v>0</v>
      </c>
      <c r="B1" s="70"/>
      <c r="C1" s="70"/>
      <c r="D1" s="71"/>
    </row>
    <row r="2" spans="1:10" ht="16.5" customHeight="1" thickBot="1">
      <c r="A2" s="48"/>
      <c r="B2" s="49"/>
      <c r="C2" s="50"/>
      <c r="D2" s="50"/>
      <c r="G2" s="65" t="s">
        <v>119</v>
      </c>
    </row>
    <row r="3" spans="1:10" ht="19.5" thickBot="1">
      <c r="A3" s="23" t="s">
        <v>1</v>
      </c>
      <c r="B3" s="24" t="s">
        <v>39</v>
      </c>
      <c r="C3" t="s">
        <v>3</v>
      </c>
      <c r="D3" s="25" t="s">
        <v>4</v>
      </c>
      <c r="E3" t="s">
        <v>5</v>
      </c>
      <c r="F3" s="25" t="s">
        <v>4</v>
      </c>
      <c r="G3" s="66" t="s">
        <v>120</v>
      </c>
    </row>
    <row r="4" spans="1:10" ht="19.5" thickBot="1">
      <c r="B4" t="s">
        <v>40</v>
      </c>
      <c r="C4" s="2" t="s">
        <v>6</v>
      </c>
      <c r="D4" s="25">
        <v>393</v>
      </c>
      <c r="E4" s="2" t="s">
        <v>7</v>
      </c>
      <c r="F4" s="1"/>
      <c r="I4" s="67" t="s">
        <v>8</v>
      </c>
      <c r="J4" s="68"/>
    </row>
    <row r="5" spans="1:10" ht="19.5" thickBot="1">
      <c r="B5" s="14" t="s">
        <v>9</v>
      </c>
      <c r="C5" s="15" t="s">
        <v>10</v>
      </c>
      <c r="D5" s="15" t="s">
        <v>11</v>
      </c>
      <c r="E5" s="15" t="s">
        <v>12</v>
      </c>
      <c r="F5" s="8" t="s">
        <v>11</v>
      </c>
      <c r="G5" s="9" t="s">
        <v>13</v>
      </c>
      <c r="H5" s="10" t="s">
        <v>14</v>
      </c>
      <c r="I5" s="15" t="s">
        <v>15</v>
      </c>
      <c r="J5" s="10" t="s">
        <v>16</v>
      </c>
    </row>
    <row r="6" spans="1:10">
      <c r="A6" s="72" t="s">
        <v>17</v>
      </c>
      <c r="B6" s="16" t="s">
        <v>18</v>
      </c>
      <c r="C6" s="32">
        <v>1.981362467866324</v>
      </c>
      <c r="D6" s="32">
        <v>1.0205817408207623</v>
      </c>
      <c r="E6" s="1"/>
      <c r="F6" s="1"/>
      <c r="G6" s="57">
        <f t="shared" ref="G6:G24" si="0">ABS(ROUND((C6-E6)/SQRT(((($D$4-1)*D6^2)+(($F$4-1)*F6^2))/($D$4+$F$4)),2))</f>
        <v>1.94</v>
      </c>
      <c r="H6" s="63" t="e">
        <f>(C6-E6)/(SQRT(((($D$4-1)*D6^2+($F$4-1)*F6^2)/($D$4+$F$4-2))*((1/$D$4)+(1/$F$4))))</f>
        <v>#DIV/0!</v>
      </c>
      <c r="I6" s="60">
        <f>D4+F4-2</f>
        <v>391</v>
      </c>
      <c r="J6" s="5" t="e">
        <f>TDIST(ABS(H6),I6,2)</f>
        <v>#DIV/0!</v>
      </c>
    </row>
    <row r="7" spans="1:10">
      <c r="A7" s="73"/>
      <c r="B7" s="3" t="s">
        <v>19</v>
      </c>
      <c r="C7" s="32">
        <v>1.7673611111111109</v>
      </c>
      <c r="D7" s="32">
        <v>0.78597337574281245</v>
      </c>
      <c r="E7" s="1"/>
      <c r="F7" s="1"/>
      <c r="G7" s="58">
        <f t="shared" si="0"/>
        <v>2.25</v>
      </c>
      <c r="H7" s="63" t="e">
        <f t="shared" ref="H7:H24" si="1">(C7-E7)/(SQRT(((($D$4-1)*D7^2+($F$4-1)*F7^2)/($D$4+$F$4-2))*((1/$D$4)+(1/$F$4))))</f>
        <v>#DIV/0!</v>
      </c>
      <c r="I7" s="61">
        <f>D4+F4-2</f>
        <v>391</v>
      </c>
      <c r="J7" s="6" t="e">
        <f t="shared" ref="J7:J24" si="2">TDIST(ABS(H7),I7,2)</f>
        <v>#DIV/0!</v>
      </c>
    </row>
    <row r="8" spans="1:10">
      <c r="A8" s="73"/>
      <c r="B8" s="3" t="s">
        <v>20</v>
      </c>
      <c r="C8" s="32">
        <v>2.6485788113695112</v>
      </c>
      <c r="D8" s="32">
        <v>1.108247014715696</v>
      </c>
      <c r="E8" s="1"/>
      <c r="F8" s="1"/>
      <c r="G8" s="58">
        <f t="shared" si="0"/>
        <v>2.39</v>
      </c>
      <c r="H8" s="63" t="e">
        <f t="shared" si="1"/>
        <v>#DIV/0!</v>
      </c>
      <c r="I8" s="61">
        <f>D4+F4-2</f>
        <v>391</v>
      </c>
      <c r="J8" s="6" t="e">
        <f t="shared" si="2"/>
        <v>#DIV/0!</v>
      </c>
    </row>
    <row r="9" spans="1:10">
      <c r="A9" s="73"/>
      <c r="B9" s="3" t="s">
        <v>21</v>
      </c>
      <c r="C9" s="19">
        <v>2.2957474226804124</v>
      </c>
      <c r="D9" s="19">
        <v>0.90868586891711156</v>
      </c>
      <c r="E9" s="1"/>
      <c r="F9" s="1"/>
      <c r="G9" s="58">
        <f t="shared" si="0"/>
        <v>2.5299999999999998</v>
      </c>
      <c r="H9" s="63" t="e">
        <f t="shared" si="1"/>
        <v>#DIV/0!</v>
      </c>
      <c r="I9" s="61">
        <f>D4+F4-2</f>
        <v>391</v>
      </c>
      <c r="J9" s="6" t="e">
        <f t="shared" si="2"/>
        <v>#DIV/0!</v>
      </c>
    </row>
    <row r="10" spans="1:10">
      <c r="A10" s="73"/>
      <c r="B10" s="3" t="s">
        <v>22</v>
      </c>
      <c r="C10" s="19">
        <v>2.276923076923079</v>
      </c>
      <c r="D10" s="19">
        <v>1.1909955099093128</v>
      </c>
      <c r="E10" s="1"/>
      <c r="F10" s="1"/>
      <c r="G10" s="58">
        <f t="shared" si="0"/>
        <v>1.91</v>
      </c>
      <c r="H10" s="63" t="e">
        <f t="shared" si="1"/>
        <v>#DIV/0!</v>
      </c>
      <c r="I10" s="61">
        <f>D4+F4-2</f>
        <v>391</v>
      </c>
      <c r="J10" s="6" t="e">
        <f t="shared" si="2"/>
        <v>#DIV/0!</v>
      </c>
    </row>
    <row r="11" spans="1:10">
      <c r="A11" s="73"/>
      <c r="B11" s="3" t="s">
        <v>23</v>
      </c>
      <c r="C11" s="19">
        <v>2.0941278065630402</v>
      </c>
      <c r="D11" s="19">
        <v>0.92558780390860651</v>
      </c>
      <c r="E11" s="1"/>
      <c r="F11" s="1"/>
      <c r="G11" s="58">
        <f t="shared" si="0"/>
        <v>2.27</v>
      </c>
      <c r="H11" s="63" t="e">
        <f t="shared" si="1"/>
        <v>#DIV/0!</v>
      </c>
      <c r="I11" s="61">
        <f>D4+F4-2</f>
        <v>391</v>
      </c>
      <c r="J11" s="6" t="e">
        <f t="shared" si="2"/>
        <v>#DIV/0!</v>
      </c>
    </row>
    <row r="12" spans="1:10">
      <c r="A12" s="73"/>
      <c r="B12" s="3" t="s">
        <v>24</v>
      </c>
      <c r="C12" s="32">
        <v>2.2970204841713211</v>
      </c>
      <c r="D12" s="32">
        <v>1.0997363541405134</v>
      </c>
      <c r="E12" s="1"/>
      <c r="F12" s="1"/>
      <c r="G12" s="58">
        <f t="shared" si="0"/>
        <v>2.09</v>
      </c>
      <c r="H12" s="63" t="e">
        <f t="shared" si="1"/>
        <v>#DIV/0!</v>
      </c>
      <c r="I12" s="61">
        <f>D4+F4-2</f>
        <v>391</v>
      </c>
      <c r="J12" s="6" t="e">
        <f t="shared" si="2"/>
        <v>#DIV/0!</v>
      </c>
    </row>
    <row r="13" spans="1:10" ht="19.5" thickBot="1">
      <c r="A13" s="74"/>
      <c r="B13" s="4" t="s">
        <v>25</v>
      </c>
      <c r="C13" s="32">
        <v>2.1880119394696651</v>
      </c>
      <c r="D13" s="32">
        <v>0.74020835191128653</v>
      </c>
      <c r="E13" s="1"/>
      <c r="F13" s="1"/>
      <c r="G13" s="58">
        <f t="shared" si="0"/>
        <v>2.96</v>
      </c>
      <c r="H13" s="63" t="e">
        <f t="shared" si="1"/>
        <v>#DIV/0!</v>
      </c>
      <c r="I13" s="61">
        <f>D4+F4-2</f>
        <v>391</v>
      </c>
      <c r="J13" s="6" t="e">
        <f t="shared" si="2"/>
        <v>#DIV/0!</v>
      </c>
    </row>
    <row r="14" spans="1:10">
      <c r="A14" s="72" t="s">
        <v>26</v>
      </c>
      <c r="B14" s="16" t="s">
        <v>99</v>
      </c>
      <c r="C14" s="20">
        <v>-0.1375997876033058</v>
      </c>
      <c r="D14" s="20">
        <v>7.9278870446077621E-2</v>
      </c>
      <c r="E14" s="26"/>
      <c r="F14" s="26"/>
      <c r="G14" s="58">
        <f>ABS(ROUND((C14-E14)/SQRT(((($D$4-1)*D14^2)+(($F$4-1)*F14^2))/($D$4+$F$4)),2))</f>
        <v>1.74</v>
      </c>
      <c r="H14" s="63" t="e">
        <f t="shared" si="1"/>
        <v>#DIV/0!</v>
      </c>
      <c r="I14" s="62">
        <f>D4+F4-2</f>
        <v>391</v>
      </c>
      <c r="J14" s="6" t="e">
        <f t="shared" si="2"/>
        <v>#DIV/0!</v>
      </c>
    </row>
    <row r="15" spans="1:10">
      <c r="A15" s="73"/>
      <c r="B15" s="3" t="s">
        <v>100</v>
      </c>
      <c r="C15" s="19">
        <v>6.4215223097112855</v>
      </c>
      <c r="D15" s="19">
        <v>1.8679388595014588</v>
      </c>
      <c r="E15" s="1"/>
      <c r="F15" s="1"/>
      <c r="G15" s="58">
        <f t="shared" si="0"/>
        <v>3.44</v>
      </c>
      <c r="H15" s="63" t="e">
        <f t="shared" si="1"/>
        <v>#DIV/0!</v>
      </c>
      <c r="I15" s="61">
        <f>D4+F4-2</f>
        <v>391</v>
      </c>
      <c r="J15" s="6" t="e">
        <f t="shared" si="2"/>
        <v>#DIV/0!</v>
      </c>
    </row>
    <row r="16" spans="1:10">
      <c r="A16" s="73"/>
      <c r="B16" s="3" t="s">
        <v>101</v>
      </c>
      <c r="C16" s="19">
        <v>2.3507853403141361</v>
      </c>
      <c r="D16" s="19">
        <v>0.75369033525744922</v>
      </c>
      <c r="E16" s="1"/>
      <c r="F16" s="1"/>
      <c r="G16" s="58">
        <f t="shared" si="0"/>
        <v>3.12</v>
      </c>
      <c r="H16" s="63" t="e">
        <f t="shared" si="1"/>
        <v>#DIV/0!</v>
      </c>
      <c r="I16" s="61">
        <f>D4+F4-2</f>
        <v>391</v>
      </c>
      <c r="J16" s="6" t="e">
        <f t="shared" si="2"/>
        <v>#DIV/0!</v>
      </c>
    </row>
    <row r="17" spans="1:10">
      <c r="A17" s="73"/>
      <c r="B17" s="3" t="s">
        <v>109</v>
      </c>
      <c r="C17" s="19">
        <v>3.7619047619047632</v>
      </c>
      <c r="D17" s="19">
        <v>0.94982019046862254</v>
      </c>
      <c r="E17" s="1"/>
      <c r="F17" s="1"/>
      <c r="G17" s="58">
        <f t="shared" si="0"/>
        <v>3.97</v>
      </c>
      <c r="H17" s="63" t="e">
        <f t="shared" si="1"/>
        <v>#DIV/0!</v>
      </c>
      <c r="I17" s="61">
        <f>D4+F4-2</f>
        <v>391</v>
      </c>
      <c r="J17" s="6" t="e">
        <f t="shared" si="2"/>
        <v>#DIV/0!</v>
      </c>
    </row>
    <row r="18" spans="1:10" ht="19.5" thickBot="1">
      <c r="A18" s="74"/>
      <c r="B18" s="4" t="s">
        <v>103</v>
      </c>
      <c r="C18" s="19">
        <v>2.0487804878048781</v>
      </c>
      <c r="D18" s="19">
        <v>0.88517135238783506</v>
      </c>
      <c r="E18" s="1"/>
      <c r="F18" s="1"/>
      <c r="G18" s="58">
        <f t="shared" si="0"/>
        <v>2.3199999999999998</v>
      </c>
      <c r="H18" s="63" t="e">
        <f t="shared" si="1"/>
        <v>#DIV/0!</v>
      </c>
      <c r="I18" s="61">
        <f>D4+F4-2</f>
        <v>391</v>
      </c>
      <c r="J18" s="6" t="e">
        <f t="shared" si="2"/>
        <v>#DIV/0!</v>
      </c>
    </row>
    <row r="19" spans="1:10">
      <c r="A19" s="73" t="s">
        <v>27</v>
      </c>
      <c r="B19" s="16" t="s">
        <v>104</v>
      </c>
      <c r="C19" s="19">
        <v>2.0826873385012918</v>
      </c>
      <c r="D19" s="19">
        <v>1.0158358597598598</v>
      </c>
      <c r="E19" s="1"/>
      <c r="F19" s="1"/>
      <c r="G19" s="58">
        <f t="shared" si="0"/>
        <v>2.0499999999999998</v>
      </c>
      <c r="H19" s="63" t="e">
        <f t="shared" si="1"/>
        <v>#DIV/0!</v>
      </c>
      <c r="I19" s="61">
        <f>D4+F4-2</f>
        <v>391</v>
      </c>
      <c r="J19" s="6" t="e">
        <f t="shared" si="2"/>
        <v>#DIV/0!</v>
      </c>
    </row>
    <row r="20" spans="1:10">
      <c r="A20" s="73"/>
      <c r="B20" s="3" t="s">
        <v>105</v>
      </c>
      <c r="C20" s="19">
        <v>2.8129870129870129</v>
      </c>
      <c r="D20" s="19">
        <v>1.1172032159841661</v>
      </c>
      <c r="E20" s="1"/>
      <c r="F20" s="1"/>
      <c r="G20" s="58">
        <f t="shared" si="0"/>
        <v>2.52</v>
      </c>
      <c r="H20" s="63" t="e">
        <f t="shared" si="1"/>
        <v>#DIV/0!</v>
      </c>
      <c r="I20" s="61">
        <f>D4+F4-2</f>
        <v>391</v>
      </c>
      <c r="J20" s="6" t="e">
        <f t="shared" si="2"/>
        <v>#DIV/0!</v>
      </c>
    </row>
    <row r="21" spans="1:10">
      <c r="A21" s="73"/>
      <c r="B21" s="3" t="s">
        <v>110</v>
      </c>
      <c r="C21" s="19">
        <v>2.1402597402597401</v>
      </c>
      <c r="D21" s="19">
        <v>1.0573502460985233</v>
      </c>
      <c r="E21" s="1"/>
      <c r="F21" s="1"/>
      <c r="G21" s="58">
        <f t="shared" si="0"/>
        <v>2.0299999999999998</v>
      </c>
      <c r="H21" s="63" t="e">
        <f t="shared" si="1"/>
        <v>#DIV/0!</v>
      </c>
      <c r="I21" s="61">
        <f>D4+F4-2</f>
        <v>391</v>
      </c>
      <c r="J21" s="6" t="e">
        <f t="shared" si="2"/>
        <v>#DIV/0!</v>
      </c>
    </row>
    <row r="22" spans="1:10">
      <c r="A22" s="73"/>
      <c r="B22" s="3" t="s">
        <v>28</v>
      </c>
      <c r="C22" s="19">
        <v>2.3489583333333344</v>
      </c>
      <c r="D22" s="19">
        <v>0.88766564866476505</v>
      </c>
      <c r="E22" s="1"/>
      <c r="F22" s="1"/>
      <c r="G22" s="58">
        <f t="shared" si="0"/>
        <v>2.65</v>
      </c>
      <c r="H22" s="63" t="e">
        <f t="shared" si="1"/>
        <v>#DIV/0!</v>
      </c>
      <c r="I22" s="61">
        <f>D4+F4-2</f>
        <v>391</v>
      </c>
      <c r="J22" s="6" t="e">
        <f t="shared" si="2"/>
        <v>#DIV/0!</v>
      </c>
    </row>
    <row r="23" spans="1:10">
      <c r="A23" s="73"/>
      <c r="B23" s="17" t="s">
        <v>107</v>
      </c>
      <c r="C23" s="19">
        <v>49.613775452196421</v>
      </c>
      <c r="D23" s="19">
        <v>5.6158002761438217</v>
      </c>
      <c r="E23" s="1"/>
      <c r="F23" s="1"/>
      <c r="G23" s="58">
        <f t="shared" si="0"/>
        <v>8.85</v>
      </c>
      <c r="H23" s="63" t="e">
        <f t="shared" si="1"/>
        <v>#DIV/0!</v>
      </c>
      <c r="I23" s="61">
        <f>D4+F4-2</f>
        <v>391</v>
      </c>
      <c r="J23" s="6" t="e">
        <f t="shared" si="2"/>
        <v>#DIV/0!</v>
      </c>
    </row>
    <row r="24" spans="1:10" ht="19.5" thickBot="1">
      <c r="A24" s="74"/>
      <c r="B24" s="18" t="s">
        <v>111</v>
      </c>
      <c r="C24" s="21">
        <v>49.176627648578787</v>
      </c>
      <c r="D24" s="21">
        <v>5.9696633133120383</v>
      </c>
      <c r="E24" s="27"/>
      <c r="F24" s="27"/>
      <c r="G24" s="59">
        <f t="shared" si="0"/>
        <v>8.25</v>
      </c>
      <c r="H24" s="64" t="e">
        <f t="shared" si="1"/>
        <v>#DIV/0!</v>
      </c>
      <c r="I24" s="8">
        <f>D4+F4-2</f>
        <v>391</v>
      </c>
      <c r="J24" s="7" t="e">
        <f t="shared" si="2"/>
        <v>#DIV/0!</v>
      </c>
    </row>
    <row r="25" spans="1:10" ht="19.5" thickBot="1"/>
    <row r="26" spans="1:10" ht="19.5" thickBot="1">
      <c r="A26" s="67" t="s">
        <v>31</v>
      </c>
      <c r="B26" s="68"/>
      <c r="E26" s="55" t="s">
        <v>32</v>
      </c>
      <c r="F26" s="22"/>
    </row>
    <row r="27" spans="1:10">
      <c r="A27" s="38" t="s">
        <v>33</v>
      </c>
      <c r="B27" s="39" t="s">
        <v>34</v>
      </c>
    </row>
    <row r="28" spans="1:10">
      <c r="A28" s="40" t="s">
        <v>35</v>
      </c>
      <c r="B28" s="41" t="s">
        <v>36</v>
      </c>
    </row>
    <row r="29" spans="1:10" ht="19.5" thickBot="1">
      <c r="A29" s="42" t="s">
        <v>37</v>
      </c>
      <c r="B29" s="43" t="s">
        <v>38</v>
      </c>
      <c r="E29" s="22"/>
      <c r="F29" s="22"/>
    </row>
  </sheetData>
  <mergeCells count="6">
    <mergeCell ref="I4:J4"/>
    <mergeCell ref="A26:B26"/>
    <mergeCell ref="A1:D1"/>
    <mergeCell ref="A6:A13"/>
    <mergeCell ref="A14:A18"/>
    <mergeCell ref="A19:A24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G2" sqref="G2:G3"/>
    </sheetView>
  </sheetViews>
  <sheetFormatPr defaultColWidth="8.875" defaultRowHeight="18.75"/>
  <cols>
    <col min="1" max="1" width="15.375" customWidth="1"/>
    <col min="2" max="2" width="19.375" customWidth="1"/>
    <col min="3" max="3" width="15.125" customWidth="1"/>
    <col min="5" max="5" width="13.125" bestFit="1" customWidth="1"/>
    <col min="7" max="7" width="9.875" bestFit="1" customWidth="1"/>
    <col min="8" max="8" width="7.375" customWidth="1"/>
    <col min="9" max="9" width="6.625" customWidth="1"/>
    <col min="10" max="10" width="7.875" customWidth="1"/>
    <col min="11" max="11" width="8.625" customWidth="1"/>
  </cols>
  <sheetData>
    <row r="1" spans="1:10" ht="23.25" customHeight="1" thickBot="1">
      <c r="A1" s="69" t="s">
        <v>0</v>
      </c>
      <c r="B1" s="70"/>
      <c r="C1" s="70"/>
      <c r="D1" s="71"/>
    </row>
    <row r="2" spans="1:10" ht="16.5" customHeight="1" thickBot="1">
      <c r="A2" s="48"/>
      <c r="B2" s="49"/>
      <c r="C2" s="50"/>
      <c r="D2" s="50"/>
      <c r="G2" s="65" t="s">
        <v>119</v>
      </c>
    </row>
    <row r="3" spans="1:10" ht="19.5" thickBot="1">
      <c r="A3" s="23" t="s">
        <v>1</v>
      </c>
      <c r="B3" s="24" t="s">
        <v>41</v>
      </c>
      <c r="C3" t="s">
        <v>3</v>
      </c>
      <c r="D3" s="25" t="s">
        <v>4</v>
      </c>
      <c r="E3" t="s">
        <v>5</v>
      </c>
      <c r="F3" s="25" t="s">
        <v>4</v>
      </c>
      <c r="G3" s="66" t="s">
        <v>120</v>
      </c>
    </row>
    <row r="4" spans="1:10" ht="19.5" thickBot="1">
      <c r="B4" t="s">
        <v>42</v>
      </c>
      <c r="C4" s="2" t="s">
        <v>6</v>
      </c>
      <c r="D4" s="25">
        <v>193</v>
      </c>
      <c r="E4" s="2" t="s">
        <v>7</v>
      </c>
      <c r="F4" s="1"/>
      <c r="I4" s="67" t="s">
        <v>8</v>
      </c>
      <c r="J4" s="68"/>
    </row>
    <row r="5" spans="1:10" ht="19.5" thickBot="1">
      <c r="B5" s="14" t="s">
        <v>9</v>
      </c>
      <c r="C5" s="15" t="s">
        <v>10</v>
      </c>
      <c r="D5" s="15" t="s">
        <v>11</v>
      </c>
      <c r="E5" s="15" t="s">
        <v>12</v>
      </c>
      <c r="F5" s="8" t="s">
        <v>11</v>
      </c>
      <c r="G5" s="9" t="s">
        <v>13</v>
      </c>
      <c r="H5" s="10" t="s">
        <v>14</v>
      </c>
      <c r="I5" s="15" t="s">
        <v>15</v>
      </c>
      <c r="J5" s="10" t="s">
        <v>16</v>
      </c>
    </row>
    <row r="6" spans="1:10">
      <c r="A6" s="72" t="s">
        <v>17</v>
      </c>
      <c r="B6" s="16" t="s">
        <v>18</v>
      </c>
      <c r="C6" s="32">
        <v>1.9973684210526317</v>
      </c>
      <c r="D6" s="32">
        <v>0.97433832935762188</v>
      </c>
      <c r="E6" s="1"/>
      <c r="F6" s="1"/>
      <c r="G6" s="57">
        <f t="shared" ref="G6:G24" si="0">ABS(ROUND((C6-E6)/SQRT(((($D$4-1)*D6^2)+(($F$4-1)*F6^2))/($D$4+$F$4)),2))</f>
        <v>2.06</v>
      </c>
      <c r="H6" s="63" t="e">
        <f>(C6-E6)/(SQRT(((($D$4-1)*D6^2+($F$4-1)*F6^2)/($D$4+$F$4-2))*((1/$D$4)+(1/$F$4))))</f>
        <v>#DIV/0!</v>
      </c>
      <c r="I6" s="60">
        <f>D4+F4-2</f>
        <v>191</v>
      </c>
      <c r="J6" s="5" t="e">
        <f>TDIST(ABS(H6),I6,2)</f>
        <v>#DIV/0!</v>
      </c>
    </row>
    <row r="7" spans="1:10">
      <c r="A7" s="73"/>
      <c r="B7" s="3" t="s">
        <v>19</v>
      </c>
      <c r="C7" s="32">
        <v>1.6720142602495554</v>
      </c>
      <c r="D7" s="32">
        <v>0.72513316401896932</v>
      </c>
      <c r="E7" s="1"/>
      <c r="F7" s="1"/>
      <c r="G7" s="58">
        <f t="shared" si="0"/>
        <v>2.31</v>
      </c>
      <c r="H7" s="63" t="e">
        <f t="shared" ref="H7:H24" si="1">(C7-E7)/(SQRT(((($D$4-1)*D7^2+($F$4-1)*F7^2)/($D$4+$F$4-2))*((1/$D$4)+(1/$F$4))))</f>
        <v>#DIV/0!</v>
      </c>
      <c r="I7" s="61">
        <f>D4+F4-2</f>
        <v>191</v>
      </c>
      <c r="J7" s="6" t="e">
        <f t="shared" ref="J7:J24" si="2">TDIST(ABS(H7),I7,2)</f>
        <v>#DIV/0!</v>
      </c>
    </row>
    <row r="8" spans="1:10">
      <c r="A8" s="73"/>
      <c r="B8" s="3" t="s">
        <v>20</v>
      </c>
      <c r="C8" s="32">
        <v>2.6369982547993018</v>
      </c>
      <c r="D8" s="32">
        <v>1.0887031397336151</v>
      </c>
      <c r="E8" s="1"/>
      <c r="F8" s="1"/>
      <c r="G8" s="58">
        <f t="shared" si="0"/>
        <v>2.4300000000000002</v>
      </c>
      <c r="H8" s="63" t="e">
        <f t="shared" si="1"/>
        <v>#DIV/0!</v>
      </c>
      <c r="I8" s="61">
        <f>D4+F4-2</f>
        <v>191</v>
      </c>
      <c r="J8" s="6" t="e">
        <f t="shared" si="2"/>
        <v>#DIV/0!</v>
      </c>
    </row>
    <row r="9" spans="1:10">
      <c r="A9" s="73"/>
      <c r="B9" s="3" t="s">
        <v>21</v>
      </c>
      <c r="C9" s="19">
        <v>2.1626984126984126</v>
      </c>
      <c r="D9" s="19">
        <v>0.81018491523589065</v>
      </c>
      <c r="E9" s="1"/>
      <c r="F9" s="1"/>
      <c r="G9" s="58">
        <f t="shared" si="0"/>
        <v>2.68</v>
      </c>
      <c r="H9" s="63" t="e">
        <f t="shared" si="1"/>
        <v>#DIV/0!</v>
      </c>
      <c r="I9" s="61">
        <f>D4+F4-2</f>
        <v>191</v>
      </c>
      <c r="J9" s="6" t="e">
        <f t="shared" si="2"/>
        <v>#DIV/0!</v>
      </c>
    </row>
    <row r="10" spans="1:10">
      <c r="A10" s="73"/>
      <c r="B10" s="3" t="s">
        <v>22</v>
      </c>
      <c r="C10" s="19">
        <v>1.9576719576719568</v>
      </c>
      <c r="D10" s="19">
        <v>0.99939793191173909</v>
      </c>
      <c r="E10" s="1"/>
      <c r="F10" s="1"/>
      <c r="G10" s="58">
        <f t="shared" si="0"/>
        <v>1.96</v>
      </c>
      <c r="H10" s="63" t="e">
        <f t="shared" si="1"/>
        <v>#DIV/0!</v>
      </c>
      <c r="I10" s="61">
        <f>D4+F4-2</f>
        <v>191</v>
      </c>
      <c r="J10" s="6" t="e">
        <f t="shared" si="2"/>
        <v>#DIV/0!</v>
      </c>
    </row>
    <row r="11" spans="1:10">
      <c r="A11" s="73"/>
      <c r="B11" s="3" t="s">
        <v>23</v>
      </c>
      <c r="C11" s="19">
        <v>2.3052631578947373</v>
      </c>
      <c r="D11" s="19">
        <v>1.0531636082388556</v>
      </c>
      <c r="E11" s="1"/>
      <c r="F11" s="1"/>
      <c r="G11" s="58">
        <f t="shared" si="0"/>
        <v>2.19</v>
      </c>
      <c r="H11" s="63" t="e">
        <f t="shared" si="1"/>
        <v>#DIV/0!</v>
      </c>
      <c r="I11" s="61">
        <f>D4+F4-2</f>
        <v>191</v>
      </c>
      <c r="J11" s="6" t="e">
        <f t="shared" si="2"/>
        <v>#DIV/0!</v>
      </c>
    </row>
    <row r="12" spans="1:10">
      <c r="A12" s="73"/>
      <c r="B12" s="3" t="s">
        <v>24</v>
      </c>
      <c r="C12" s="32">
        <v>2.0428849902534107</v>
      </c>
      <c r="D12" s="32">
        <v>1.0364286127967712</v>
      </c>
      <c r="E12" s="1"/>
      <c r="F12" s="1"/>
      <c r="G12" s="58">
        <f t="shared" si="0"/>
        <v>1.98</v>
      </c>
      <c r="H12" s="63" t="e">
        <f t="shared" si="1"/>
        <v>#DIV/0!</v>
      </c>
      <c r="I12" s="61">
        <f>D4+F4-2</f>
        <v>191</v>
      </c>
      <c r="J12" s="6" t="e">
        <f t="shared" si="2"/>
        <v>#DIV/0!</v>
      </c>
    </row>
    <row r="13" spans="1:10" ht="19.5" thickBot="1">
      <c r="A13" s="74"/>
      <c r="B13" s="4" t="s">
        <v>25</v>
      </c>
      <c r="C13" s="32">
        <v>2.0866402116402103</v>
      </c>
      <c r="D13" s="32">
        <v>0.67529305165043008</v>
      </c>
      <c r="E13" s="1"/>
      <c r="F13" s="1"/>
      <c r="G13" s="58">
        <f t="shared" si="0"/>
        <v>3.1</v>
      </c>
      <c r="H13" s="63" t="e">
        <f t="shared" si="1"/>
        <v>#DIV/0!</v>
      </c>
      <c r="I13" s="61">
        <f>D4+F4-2</f>
        <v>191</v>
      </c>
      <c r="J13" s="6" t="e">
        <f t="shared" si="2"/>
        <v>#DIV/0!</v>
      </c>
    </row>
    <row r="14" spans="1:10">
      <c r="A14" s="72" t="s">
        <v>26</v>
      </c>
      <c r="B14" s="16" t="s">
        <v>99</v>
      </c>
      <c r="C14" s="20">
        <v>-0.10946656170212769</v>
      </c>
      <c r="D14" s="20">
        <v>8.2002544990575063E-2</v>
      </c>
      <c r="E14" s="26"/>
      <c r="F14" s="26"/>
      <c r="G14" s="58">
        <f>ABS(ROUND((C14-E14)/SQRT(((($D$4-1)*D14^2)+(($F$4-1)*F14^2))/($D$4+$F$4)),2))</f>
        <v>1.34</v>
      </c>
      <c r="H14" s="63" t="e">
        <f t="shared" si="1"/>
        <v>#DIV/0!</v>
      </c>
      <c r="I14" s="62">
        <f>D4+F4-2</f>
        <v>191</v>
      </c>
      <c r="J14" s="6" t="e">
        <f t="shared" si="2"/>
        <v>#DIV/0!</v>
      </c>
    </row>
    <row r="15" spans="1:10">
      <c r="A15" s="73"/>
      <c r="B15" s="3" t="s">
        <v>100</v>
      </c>
      <c r="C15" s="19">
        <v>6.481770833333333</v>
      </c>
      <c r="D15" s="19">
        <v>1.9144274028586126</v>
      </c>
      <c r="E15" s="1"/>
      <c r="F15" s="1"/>
      <c r="G15" s="58">
        <f t="shared" si="0"/>
        <v>3.39</v>
      </c>
      <c r="H15" s="63" t="e">
        <f t="shared" si="1"/>
        <v>#DIV/0!</v>
      </c>
      <c r="I15" s="61">
        <f>D4+F4-2</f>
        <v>191</v>
      </c>
      <c r="J15" s="6" t="e">
        <f t="shared" si="2"/>
        <v>#DIV/0!</v>
      </c>
    </row>
    <row r="16" spans="1:10">
      <c r="A16" s="73"/>
      <c r="B16" s="3" t="s">
        <v>101</v>
      </c>
      <c r="C16" s="19">
        <v>2.0372340425531914</v>
      </c>
      <c r="D16" s="19">
        <v>0.79472784617087788</v>
      </c>
      <c r="E16" s="1"/>
      <c r="F16" s="1"/>
      <c r="G16" s="58">
        <f t="shared" si="0"/>
        <v>2.57</v>
      </c>
      <c r="H16" s="63" t="e">
        <f t="shared" si="1"/>
        <v>#DIV/0!</v>
      </c>
      <c r="I16" s="61">
        <f>D4+F4-2</f>
        <v>191</v>
      </c>
      <c r="J16" s="6" t="e">
        <f t="shared" si="2"/>
        <v>#DIV/0!</v>
      </c>
    </row>
    <row r="17" spans="1:10">
      <c r="A17" s="73"/>
      <c r="B17" s="3" t="s">
        <v>102</v>
      </c>
      <c r="C17" s="19">
        <v>3.5711711711711684</v>
      </c>
      <c r="D17" s="19">
        <v>0.99240848662941217</v>
      </c>
      <c r="E17" s="1"/>
      <c r="F17" s="1"/>
      <c r="G17" s="58">
        <f t="shared" si="0"/>
        <v>3.61</v>
      </c>
      <c r="H17" s="63" t="e">
        <f t="shared" si="1"/>
        <v>#DIV/0!</v>
      </c>
      <c r="I17" s="61">
        <f>D4+F4-2</f>
        <v>191</v>
      </c>
      <c r="J17" s="6" t="e">
        <f t="shared" si="2"/>
        <v>#DIV/0!</v>
      </c>
    </row>
    <row r="18" spans="1:10" ht="19.5" thickBot="1">
      <c r="A18" s="74"/>
      <c r="B18" s="4" t="s">
        <v>103</v>
      </c>
      <c r="C18" s="19">
        <v>1.9615384615384615</v>
      </c>
      <c r="D18" s="19">
        <v>0.87934406507603513</v>
      </c>
      <c r="E18" s="1"/>
      <c r="F18" s="1"/>
      <c r="G18" s="58">
        <f t="shared" si="0"/>
        <v>2.2400000000000002</v>
      </c>
      <c r="H18" s="63" t="e">
        <f t="shared" si="1"/>
        <v>#DIV/0!</v>
      </c>
      <c r="I18" s="61">
        <f>D4+F4-2</f>
        <v>191</v>
      </c>
      <c r="J18" s="6" t="e">
        <f t="shared" si="2"/>
        <v>#DIV/0!</v>
      </c>
    </row>
    <row r="19" spans="1:10">
      <c r="A19" s="73" t="s">
        <v>27</v>
      </c>
      <c r="B19" s="16" t="s">
        <v>104</v>
      </c>
      <c r="C19" s="19">
        <v>2.0105263157894737</v>
      </c>
      <c r="D19" s="19">
        <v>0.93465148970202583</v>
      </c>
      <c r="E19" s="1"/>
      <c r="F19" s="1"/>
      <c r="G19" s="58">
        <f t="shared" si="0"/>
        <v>2.16</v>
      </c>
      <c r="H19" s="63" t="e">
        <f t="shared" si="1"/>
        <v>#DIV/0!</v>
      </c>
      <c r="I19" s="61">
        <f>D4+F4-2</f>
        <v>191</v>
      </c>
      <c r="J19" s="6" t="e">
        <f t="shared" si="2"/>
        <v>#DIV/0!</v>
      </c>
    </row>
    <row r="20" spans="1:10">
      <c r="A20" s="73"/>
      <c r="B20" s="3" t="s">
        <v>105</v>
      </c>
      <c r="C20" s="19">
        <v>2.6842105263157894</v>
      </c>
      <c r="D20" s="19">
        <v>1.1075165000052747</v>
      </c>
      <c r="E20" s="1"/>
      <c r="F20" s="1"/>
      <c r="G20" s="58">
        <f t="shared" si="0"/>
        <v>2.4300000000000002</v>
      </c>
      <c r="H20" s="63" t="e">
        <f t="shared" si="1"/>
        <v>#DIV/0!</v>
      </c>
      <c r="I20" s="61">
        <f>D4+F4-2</f>
        <v>191</v>
      </c>
      <c r="J20" s="6" t="e">
        <f t="shared" si="2"/>
        <v>#DIV/0!</v>
      </c>
    </row>
    <row r="21" spans="1:10">
      <c r="A21" s="73"/>
      <c r="B21" s="3" t="s">
        <v>106</v>
      </c>
      <c r="C21" s="19">
        <v>2.0368421052631578</v>
      </c>
      <c r="D21" s="19">
        <v>1.0680580145468097</v>
      </c>
      <c r="E21" s="1"/>
      <c r="F21" s="1"/>
      <c r="G21" s="58">
        <f t="shared" si="0"/>
        <v>1.91</v>
      </c>
      <c r="H21" s="63" t="e">
        <f t="shared" si="1"/>
        <v>#DIV/0!</v>
      </c>
      <c r="I21" s="61">
        <f>D4+F4-2</f>
        <v>191</v>
      </c>
      <c r="J21" s="6" t="e">
        <f t="shared" si="2"/>
        <v>#DIV/0!</v>
      </c>
    </row>
    <row r="22" spans="1:10">
      <c r="A22" s="73"/>
      <c r="B22" s="3" t="s">
        <v>28</v>
      </c>
      <c r="C22" s="19">
        <v>2.2438596491228067</v>
      </c>
      <c r="D22" s="19">
        <v>0.8540616842000317</v>
      </c>
      <c r="E22" s="1"/>
      <c r="F22" s="1"/>
      <c r="G22" s="58">
        <f t="shared" si="0"/>
        <v>2.63</v>
      </c>
      <c r="H22" s="63" t="e">
        <f t="shared" si="1"/>
        <v>#DIV/0!</v>
      </c>
      <c r="I22" s="61">
        <f>D4+F4-2</f>
        <v>191</v>
      </c>
      <c r="J22" s="6" t="e">
        <f t="shared" si="2"/>
        <v>#DIV/0!</v>
      </c>
    </row>
    <row r="23" spans="1:10">
      <c r="A23" s="73"/>
      <c r="B23" s="17" t="s">
        <v>107</v>
      </c>
      <c r="C23" s="19">
        <v>49.531429100529088</v>
      </c>
      <c r="D23" s="19">
        <v>6.1047988427485231</v>
      </c>
      <c r="E23" s="1"/>
      <c r="F23" s="1"/>
      <c r="G23" s="58">
        <f t="shared" si="0"/>
        <v>8.1300000000000008</v>
      </c>
      <c r="H23" s="63" t="e">
        <f t="shared" si="1"/>
        <v>#DIV/0!</v>
      </c>
      <c r="I23" s="61">
        <f>D4+F4-2</f>
        <v>191</v>
      </c>
      <c r="J23" s="6" t="e">
        <f t="shared" si="2"/>
        <v>#DIV/0!</v>
      </c>
    </row>
    <row r="24" spans="1:10" ht="19.5" thickBot="1">
      <c r="A24" s="74"/>
      <c r="B24" s="18" t="s">
        <v>108</v>
      </c>
      <c r="C24" s="21">
        <v>49.015380423280433</v>
      </c>
      <c r="D24" s="21">
        <v>5.9797143637509373</v>
      </c>
      <c r="E24" s="27"/>
      <c r="F24" s="27"/>
      <c r="G24" s="59">
        <f t="shared" si="0"/>
        <v>8.2200000000000006</v>
      </c>
      <c r="H24" s="64" t="e">
        <f t="shared" si="1"/>
        <v>#DIV/0!</v>
      </c>
      <c r="I24" s="8">
        <f>D4+F4-2</f>
        <v>191</v>
      </c>
      <c r="J24" s="7" t="e">
        <f t="shared" si="2"/>
        <v>#DIV/0!</v>
      </c>
    </row>
    <row r="25" spans="1:10" ht="19.5" thickBot="1"/>
    <row r="26" spans="1:10" ht="19.5" thickBot="1">
      <c r="A26" s="67" t="s">
        <v>31</v>
      </c>
      <c r="B26" s="68"/>
      <c r="E26" s="55" t="s">
        <v>32</v>
      </c>
      <c r="F26" s="22"/>
    </row>
    <row r="27" spans="1:10">
      <c r="A27" s="38" t="s">
        <v>33</v>
      </c>
      <c r="B27" s="39" t="s">
        <v>34</v>
      </c>
    </row>
    <row r="28" spans="1:10">
      <c r="A28" s="40" t="s">
        <v>35</v>
      </c>
      <c r="B28" s="41" t="s">
        <v>36</v>
      </c>
    </row>
    <row r="29" spans="1:10" ht="19.5" thickBot="1">
      <c r="A29" s="42" t="s">
        <v>37</v>
      </c>
      <c r="B29" s="43" t="s">
        <v>38</v>
      </c>
      <c r="E29" s="22"/>
      <c r="F29" s="22"/>
    </row>
    <row r="31" spans="1:10">
      <c r="A31" s="45" t="s">
        <v>43</v>
      </c>
    </row>
  </sheetData>
  <mergeCells count="6">
    <mergeCell ref="I4:J4"/>
    <mergeCell ref="A26:B26"/>
    <mergeCell ref="A1:D1"/>
    <mergeCell ref="A6:A13"/>
    <mergeCell ref="A14:A18"/>
    <mergeCell ref="A19:A24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G2" sqref="G2:G3"/>
    </sheetView>
  </sheetViews>
  <sheetFormatPr defaultColWidth="8.875" defaultRowHeight="18.75"/>
  <cols>
    <col min="1" max="1" width="15.375" customWidth="1"/>
    <col min="2" max="2" width="26.375" customWidth="1"/>
    <col min="3" max="3" width="15.125" customWidth="1"/>
    <col min="5" max="5" width="13.125" bestFit="1" customWidth="1"/>
    <col min="7" max="7" width="9.875" bestFit="1" customWidth="1"/>
    <col min="8" max="8" width="7.375" customWidth="1"/>
    <col min="9" max="9" width="6.625" customWidth="1"/>
    <col min="10" max="10" width="7.875" customWidth="1"/>
    <col min="11" max="11" width="8.625" customWidth="1"/>
  </cols>
  <sheetData>
    <row r="1" spans="1:10" ht="23.25" customHeight="1" thickBot="1">
      <c r="A1" s="69" t="s">
        <v>0</v>
      </c>
      <c r="B1" s="70"/>
      <c r="C1" s="70"/>
      <c r="D1" s="71"/>
    </row>
    <row r="2" spans="1:10" ht="16.5" customHeight="1" thickBot="1">
      <c r="A2" s="48"/>
      <c r="B2" s="49"/>
      <c r="C2" s="50"/>
      <c r="D2" s="50"/>
      <c r="G2" s="65" t="s">
        <v>119</v>
      </c>
    </row>
    <row r="3" spans="1:10" ht="19.5" thickBot="1">
      <c r="A3" s="23" t="s">
        <v>1</v>
      </c>
      <c r="B3" s="24" t="s">
        <v>44</v>
      </c>
      <c r="C3" t="s">
        <v>3</v>
      </c>
      <c r="D3" s="25" t="s">
        <v>4</v>
      </c>
      <c r="E3" t="s">
        <v>5</v>
      </c>
      <c r="F3" s="25" t="s">
        <v>4</v>
      </c>
      <c r="G3" s="66" t="s">
        <v>120</v>
      </c>
    </row>
    <row r="4" spans="1:10" ht="19.5" thickBot="1">
      <c r="B4" t="s">
        <v>45</v>
      </c>
      <c r="C4" s="2" t="s">
        <v>6</v>
      </c>
      <c r="D4" s="25">
        <v>115</v>
      </c>
      <c r="E4" s="2" t="s">
        <v>7</v>
      </c>
      <c r="F4" s="1"/>
      <c r="I4" s="67" t="s">
        <v>8</v>
      </c>
      <c r="J4" s="68"/>
    </row>
    <row r="5" spans="1:10" ht="19.5" thickBot="1">
      <c r="B5" s="14" t="s">
        <v>9</v>
      </c>
      <c r="C5" s="15" t="s">
        <v>10</v>
      </c>
      <c r="D5" s="15" t="s">
        <v>11</v>
      </c>
      <c r="E5" s="15" t="s">
        <v>12</v>
      </c>
      <c r="F5" s="8" t="s">
        <v>11</v>
      </c>
      <c r="G5" s="9" t="s">
        <v>13</v>
      </c>
      <c r="H5" s="10" t="s">
        <v>14</v>
      </c>
      <c r="I5" s="15" t="s">
        <v>15</v>
      </c>
      <c r="J5" s="10" t="s">
        <v>16</v>
      </c>
    </row>
    <row r="6" spans="1:10">
      <c r="A6" s="72" t="s">
        <v>17</v>
      </c>
      <c r="B6" s="16" t="s">
        <v>18</v>
      </c>
      <c r="C6" s="32">
        <v>2</v>
      </c>
      <c r="D6" s="32">
        <v>1</v>
      </c>
      <c r="E6" s="1"/>
      <c r="F6" s="1"/>
      <c r="G6" s="57">
        <f t="shared" ref="G6:G24" si="0">ABS(ROUND((C6-E6)/SQRT(((($D$4-1)*D6^2)+(($F$4-1)*F6^2))/($D$4+$F$4)),2))</f>
        <v>2.0099999999999998</v>
      </c>
      <c r="H6" s="63" t="e">
        <f>(C6-E6)/(SQRT(((($D$4-1)*D6^2+($F$4-1)*F6^2)/($D$4+$F$4-2))*((1/$D$4)+(1/$F$4))))</f>
        <v>#DIV/0!</v>
      </c>
      <c r="I6" s="60">
        <f>D4+F4-2</f>
        <v>113</v>
      </c>
      <c r="J6" s="5" t="e">
        <f>TDIST(ABS(H6),I6,2)</f>
        <v>#DIV/0!</v>
      </c>
    </row>
    <row r="7" spans="1:10">
      <c r="A7" s="73"/>
      <c r="B7" s="3" t="s">
        <v>19</v>
      </c>
      <c r="C7" s="32">
        <v>1.7</v>
      </c>
      <c r="D7" s="32">
        <v>0.8</v>
      </c>
      <c r="E7" s="1"/>
      <c r="F7" s="1"/>
      <c r="G7" s="58">
        <f t="shared" si="0"/>
        <v>2.13</v>
      </c>
      <c r="H7" s="63" t="e">
        <f t="shared" ref="H7:H24" si="1">(C7-E7)/(SQRT(((($D$4-1)*D7^2+($F$4-1)*F7^2)/($D$4+$F$4-2))*((1/$D$4)+(1/$F$4))))</f>
        <v>#DIV/0!</v>
      </c>
      <c r="I7" s="61">
        <f>D4+F4-2</f>
        <v>113</v>
      </c>
      <c r="J7" s="6" t="e">
        <f t="shared" ref="J7:J24" si="2">TDIST(ABS(H7),I7,2)</f>
        <v>#DIV/0!</v>
      </c>
    </row>
    <row r="8" spans="1:10">
      <c r="A8" s="73"/>
      <c r="B8" s="3" t="s">
        <v>20</v>
      </c>
      <c r="C8" s="32">
        <v>2.8</v>
      </c>
      <c r="D8" s="32">
        <v>1.2</v>
      </c>
      <c r="E8" s="1"/>
      <c r="F8" s="1"/>
      <c r="G8" s="58">
        <f t="shared" si="0"/>
        <v>2.34</v>
      </c>
      <c r="H8" s="63" t="e">
        <f t="shared" si="1"/>
        <v>#DIV/0!</v>
      </c>
      <c r="I8" s="61">
        <f>D4+F4-2</f>
        <v>113</v>
      </c>
      <c r="J8" s="6" t="e">
        <f t="shared" si="2"/>
        <v>#DIV/0!</v>
      </c>
    </row>
    <row r="9" spans="1:10">
      <c r="A9" s="73"/>
      <c r="B9" s="3" t="s">
        <v>21</v>
      </c>
      <c r="C9" s="19">
        <v>2.1</v>
      </c>
      <c r="D9" s="19">
        <v>0.7</v>
      </c>
      <c r="E9" s="1"/>
      <c r="F9" s="1"/>
      <c r="G9" s="58">
        <f t="shared" si="0"/>
        <v>3.01</v>
      </c>
      <c r="H9" s="63" t="e">
        <f t="shared" si="1"/>
        <v>#DIV/0!</v>
      </c>
      <c r="I9" s="61">
        <f>D4+F4-2</f>
        <v>113</v>
      </c>
      <c r="J9" s="6" t="e">
        <f t="shared" si="2"/>
        <v>#DIV/0!</v>
      </c>
    </row>
    <row r="10" spans="1:10">
      <c r="A10" s="73"/>
      <c r="B10" s="3" t="s">
        <v>22</v>
      </c>
      <c r="C10" s="19">
        <v>2</v>
      </c>
      <c r="D10" s="19">
        <v>1.1000000000000001</v>
      </c>
      <c r="E10" s="1"/>
      <c r="F10" s="1"/>
      <c r="G10" s="58">
        <f t="shared" si="0"/>
        <v>1.83</v>
      </c>
      <c r="H10" s="63" t="e">
        <f t="shared" si="1"/>
        <v>#DIV/0!</v>
      </c>
      <c r="I10" s="61">
        <f>D4+F4-2</f>
        <v>113</v>
      </c>
      <c r="J10" s="6" t="e">
        <f t="shared" si="2"/>
        <v>#DIV/0!</v>
      </c>
    </row>
    <row r="11" spans="1:10">
      <c r="A11" s="73"/>
      <c r="B11" s="3" t="s">
        <v>23</v>
      </c>
      <c r="C11" s="19">
        <v>2.4</v>
      </c>
      <c r="D11" s="19">
        <v>1.1000000000000001</v>
      </c>
      <c r="E11" s="1"/>
      <c r="F11" s="1"/>
      <c r="G11" s="58">
        <f t="shared" si="0"/>
        <v>2.19</v>
      </c>
      <c r="H11" s="63" t="e">
        <f t="shared" si="1"/>
        <v>#DIV/0!</v>
      </c>
      <c r="I11" s="61">
        <f>D4+F4-2</f>
        <v>113</v>
      </c>
      <c r="J11" s="6" t="e">
        <f t="shared" si="2"/>
        <v>#DIV/0!</v>
      </c>
    </row>
    <row r="12" spans="1:10">
      <c r="A12" s="73"/>
      <c r="B12" s="3" t="s">
        <v>112</v>
      </c>
      <c r="C12" s="32">
        <v>2.2000000000000002</v>
      </c>
      <c r="D12" s="32">
        <v>1.1000000000000001</v>
      </c>
      <c r="E12" s="1"/>
      <c r="F12" s="1"/>
      <c r="G12" s="58">
        <f t="shared" si="0"/>
        <v>2.0099999999999998</v>
      </c>
      <c r="H12" s="63" t="e">
        <f t="shared" si="1"/>
        <v>#DIV/0!</v>
      </c>
      <c r="I12" s="61">
        <f>D4+F4-2</f>
        <v>113</v>
      </c>
      <c r="J12" s="6" t="e">
        <f t="shared" si="2"/>
        <v>#DIV/0!</v>
      </c>
    </row>
    <row r="13" spans="1:10" ht="19.5" thickBot="1">
      <c r="A13" s="74"/>
      <c r="B13" s="4" t="s">
        <v>25</v>
      </c>
      <c r="C13" s="32">
        <v>2.1</v>
      </c>
      <c r="D13" s="32">
        <v>0.7</v>
      </c>
      <c r="E13" s="1"/>
      <c r="F13" s="1"/>
      <c r="G13" s="58">
        <f t="shared" si="0"/>
        <v>3.01</v>
      </c>
      <c r="H13" s="63" t="e">
        <f t="shared" si="1"/>
        <v>#DIV/0!</v>
      </c>
      <c r="I13" s="61">
        <f>D4+F4-2</f>
        <v>113</v>
      </c>
      <c r="J13" s="6" t="e">
        <f t="shared" si="2"/>
        <v>#DIV/0!</v>
      </c>
    </row>
    <row r="14" spans="1:10">
      <c r="A14" s="72" t="s">
        <v>26</v>
      </c>
      <c r="B14" s="16" t="s">
        <v>99</v>
      </c>
      <c r="C14" s="20">
        <v>-0.113</v>
      </c>
      <c r="D14" s="20">
        <v>7.9000000000000001E-2</v>
      </c>
      <c r="E14" s="26"/>
      <c r="F14" s="26"/>
      <c r="G14" s="58">
        <f>ABS(ROUND((C14-E14)/SQRT(((($D$4-1)*D14^2)+(($F$4-1)*F14^2))/($D$4+$F$4)),2))</f>
        <v>1.44</v>
      </c>
      <c r="H14" s="63" t="e">
        <f t="shared" si="1"/>
        <v>#DIV/0!</v>
      </c>
      <c r="I14" s="62">
        <f>D4+F4-2</f>
        <v>113</v>
      </c>
      <c r="J14" s="6" t="e">
        <f t="shared" si="2"/>
        <v>#DIV/0!</v>
      </c>
    </row>
    <row r="15" spans="1:10">
      <c r="A15" s="73"/>
      <c r="B15" s="3" t="s">
        <v>100</v>
      </c>
      <c r="C15" s="19">
        <v>6.4</v>
      </c>
      <c r="D15" s="19">
        <v>2</v>
      </c>
      <c r="E15" s="1"/>
      <c r="F15" s="1"/>
      <c r="G15" s="58">
        <f t="shared" si="0"/>
        <v>3.21</v>
      </c>
      <c r="H15" s="63" t="e">
        <f t="shared" si="1"/>
        <v>#DIV/0!</v>
      </c>
      <c r="I15" s="61">
        <f>D4+F4-2</f>
        <v>113</v>
      </c>
      <c r="J15" s="6" t="e">
        <f t="shared" si="2"/>
        <v>#DIV/0!</v>
      </c>
    </row>
    <row r="16" spans="1:10">
      <c r="A16" s="73"/>
      <c r="B16" s="3" t="s">
        <v>101</v>
      </c>
      <c r="C16" s="19">
        <v>2</v>
      </c>
      <c r="D16" s="19">
        <v>0.8</v>
      </c>
      <c r="E16" s="1"/>
      <c r="F16" s="1"/>
      <c r="G16" s="58">
        <f t="shared" si="0"/>
        <v>2.5099999999999998</v>
      </c>
      <c r="H16" s="63" t="e">
        <f t="shared" si="1"/>
        <v>#DIV/0!</v>
      </c>
      <c r="I16" s="61">
        <f>D4+F4-2</f>
        <v>113</v>
      </c>
      <c r="J16" s="6" t="e">
        <f t="shared" si="2"/>
        <v>#DIV/0!</v>
      </c>
    </row>
    <row r="17" spans="1:10">
      <c r="A17" s="73"/>
      <c r="B17" s="3" t="s">
        <v>102</v>
      </c>
      <c r="C17" s="19">
        <v>3.5</v>
      </c>
      <c r="D17" s="19">
        <v>1</v>
      </c>
      <c r="E17" s="1"/>
      <c r="F17" s="1"/>
      <c r="G17" s="58">
        <f t="shared" si="0"/>
        <v>3.52</v>
      </c>
      <c r="H17" s="63" t="e">
        <f t="shared" si="1"/>
        <v>#DIV/0!</v>
      </c>
      <c r="I17" s="61">
        <f>D4+F4-2</f>
        <v>113</v>
      </c>
      <c r="J17" s="6" t="e">
        <f t="shared" si="2"/>
        <v>#DIV/0!</v>
      </c>
    </row>
    <row r="18" spans="1:10" ht="19.5" thickBot="1">
      <c r="A18" s="74"/>
      <c r="B18" s="4" t="s">
        <v>103</v>
      </c>
      <c r="C18" s="19">
        <v>2.1</v>
      </c>
      <c r="D18" s="19">
        <v>0.9</v>
      </c>
      <c r="E18" s="1"/>
      <c r="F18" s="1"/>
      <c r="G18" s="58">
        <f t="shared" si="0"/>
        <v>2.34</v>
      </c>
      <c r="H18" s="63" t="e">
        <f t="shared" si="1"/>
        <v>#DIV/0!</v>
      </c>
      <c r="I18" s="61">
        <f>D4+F4-2</f>
        <v>113</v>
      </c>
      <c r="J18" s="6" t="e">
        <f t="shared" si="2"/>
        <v>#DIV/0!</v>
      </c>
    </row>
    <row r="19" spans="1:10">
      <c r="A19" s="73" t="s">
        <v>27</v>
      </c>
      <c r="B19" s="16" t="s">
        <v>104</v>
      </c>
      <c r="C19" s="19">
        <v>2.1</v>
      </c>
      <c r="D19" s="19">
        <v>1</v>
      </c>
      <c r="E19" s="1"/>
      <c r="F19" s="1"/>
      <c r="G19" s="58">
        <f t="shared" si="0"/>
        <v>2.11</v>
      </c>
      <c r="H19" s="63" t="e">
        <f t="shared" si="1"/>
        <v>#DIV/0!</v>
      </c>
      <c r="I19" s="61">
        <f>D4+F4-2</f>
        <v>113</v>
      </c>
      <c r="J19" s="6" t="e">
        <f t="shared" si="2"/>
        <v>#DIV/0!</v>
      </c>
    </row>
    <row r="20" spans="1:10">
      <c r="A20" s="73"/>
      <c r="B20" s="3" t="s">
        <v>105</v>
      </c>
      <c r="C20" s="19">
        <v>2.8</v>
      </c>
      <c r="D20" s="19">
        <v>1.1000000000000001</v>
      </c>
      <c r="E20" s="1"/>
      <c r="F20" s="1"/>
      <c r="G20" s="58">
        <f t="shared" si="0"/>
        <v>2.56</v>
      </c>
      <c r="H20" s="63" t="e">
        <f t="shared" si="1"/>
        <v>#DIV/0!</v>
      </c>
      <c r="I20" s="61">
        <f>D4+F4-2</f>
        <v>113</v>
      </c>
      <c r="J20" s="6" t="e">
        <f t="shared" si="2"/>
        <v>#DIV/0!</v>
      </c>
    </row>
    <row r="21" spans="1:10">
      <c r="A21" s="73"/>
      <c r="B21" s="3" t="s">
        <v>106</v>
      </c>
      <c r="C21" s="19">
        <v>2.2000000000000002</v>
      </c>
      <c r="D21" s="19">
        <v>1.1000000000000001</v>
      </c>
      <c r="E21" s="1"/>
      <c r="F21" s="1"/>
      <c r="G21" s="58">
        <f t="shared" si="0"/>
        <v>2.0099999999999998</v>
      </c>
      <c r="H21" s="63" t="e">
        <f t="shared" si="1"/>
        <v>#DIV/0!</v>
      </c>
      <c r="I21" s="61">
        <f>D4+F4-2</f>
        <v>113</v>
      </c>
      <c r="J21" s="6" t="e">
        <f t="shared" si="2"/>
        <v>#DIV/0!</v>
      </c>
    </row>
    <row r="22" spans="1:10">
      <c r="A22" s="73"/>
      <c r="B22" s="3" t="s">
        <v>28</v>
      </c>
      <c r="C22" s="19">
        <v>2.2999999999999998</v>
      </c>
      <c r="D22" s="19">
        <v>0.9</v>
      </c>
      <c r="E22" s="1"/>
      <c r="F22" s="1"/>
      <c r="G22" s="58">
        <f t="shared" si="0"/>
        <v>2.57</v>
      </c>
      <c r="H22" s="63" t="e">
        <f t="shared" si="1"/>
        <v>#DIV/0!</v>
      </c>
      <c r="I22" s="61">
        <f>D4+F4-2</f>
        <v>113</v>
      </c>
      <c r="J22" s="6" t="e">
        <f t="shared" si="2"/>
        <v>#DIV/0!</v>
      </c>
    </row>
    <row r="23" spans="1:10">
      <c r="A23" s="73"/>
      <c r="B23" s="17" t="s">
        <v>107</v>
      </c>
      <c r="C23" s="19">
        <v>49.3</v>
      </c>
      <c r="D23" s="19">
        <v>6.3</v>
      </c>
      <c r="E23" s="1"/>
      <c r="F23" s="1"/>
      <c r="G23" s="58">
        <f t="shared" si="0"/>
        <v>7.86</v>
      </c>
      <c r="H23" s="63" t="e">
        <f t="shared" si="1"/>
        <v>#DIV/0!</v>
      </c>
      <c r="I23" s="61">
        <f>D4+F4-2</f>
        <v>113</v>
      </c>
      <c r="J23" s="6" t="e">
        <f t="shared" si="2"/>
        <v>#DIV/0!</v>
      </c>
    </row>
    <row r="24" spans="1:10" ht="19.5" thickBot="1">
      <c r="A24" s="74"/>
      <c r="B24" s="18" t="s">
        <v>108</v>
      </c>
      <c r="C24" s="21">
        <v>48.9</v>
      </c>
      <c r="D24" s="21">
        <v>5.8</v>
      </c>
      <c r="E24" s="27"/>
      <c r="F24" s="27"/>
      <c r="G24" s="59">
        <f t="shared" si="0"/>
        <v>8.4700000000000006</v>
      </c>
      <c r="H24" s="64" t="e">
        <f t="shared" si="1"/>
        <v>#DIV/0!</v>
      </c>
      <c r="I24" s="8">
        <f>D4+F4-2</f>
        <v>113</v>
      </c>
      <c r="J24" s="7" t="e">
        <f t="shared" si="2"/>
        <v>#DIV/0!</v>
      </c>
    </row>
    <row r="25" spans="1:10" ht="19.5" thickBot="1"/>
    <row r="26" spans="1:10" ht="19.5" thickBot="1">
      <c r="A26" s="67" t="s">
        <v>31</v>
      </c>
      <c r="B26" s="68"/>
      <c r="E26" s="55" t="s">
        <v>32</v>
      </c>
      <c r="F26" s="22"/>
    </row>
    <row r="27" spans="1:10">
      <c r="A27" s="38" t="s">
        <v>33</v>
      </c>
      <c r="B27" s="39" t="s">
        <v>34</v>
      </c>
    </row>
    <row r="28" spans="1:10">
      <c r="A28" s="40" t="s">
        <v>35</v>
      </c>
      <c r="B28" s="41" t="s">
        <v>36</v>
      </c>
    </row>
    <row r="29" spans="1:10" ht="19.5" thickBot="1">
      <c r="A29" s="42" t="s">
        <v>37</v>
      </c>
      <c r="B29" s="43" t="s">
        <v>38</v>
      </c>
      <c r="E29" s="22"/>
      <c r="F29" s="22"/>
    </row>
  </sheetData>
  <mergeCells count="6">
    <mergeCell ref="I4:J4"/>
    <mergeCell ref="A26:B26"/>
    <mergeCell ref="A1:D1"/>
    <mergeCell ref="A6:A13"/>
    <mergeCell ref="A14:A18"/>
    <mergeCell ref="A19:A24"/>
  </mergeCells>
  <phoneticPr fontId="8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G2" sqref="G2:G3"/>
    </sheetView>
  </sheetViews>
  <sheetFormatPr defaultColWidth="8.875" defaultRowHeight="18.75"/>
  <cols>
    <col min="1" max="1" width="15.625" customWidth="1"/>
    <col min="2" max="2" width="24.625" customWidth="1"/>
    <col min="3" max="3" width="15.125" customWidth="1"/>
    <col min="5" max="5" width="13.125" bestFit="1" customWidth="1"/>
    <col min="7" max="7" width="9.875" bestFit="1" customWidth="1"/>
    <col min="8" max="8" width="7.375" customWidth="1"/>
    <col min="9" max="9" width="6.625" customWidth="1"/>
    <col min="10" max="10" width="7.875" customWidth="1"/>
    <col min="11" max="11" width="8.625" customWidth="1"/>
  </cols>
  <sheetData>
    <row r="1" spans="1:10" ht="23.25" customHeight="1" thickBot="1">
      <c r="A1" s="69" t="s">
        <v>0</v>
      </c>
      <c r="B1" s="70"/>
      <c r="C1" s="70"/>
      <c r="D1" s="71"/>
    </row>
    <row r="2" spans="1:10" ht="16.5" customHeight="1" thickBot="1">
      <c r="A2" s="48"/>
      <c r="B2" s="49"/>
      <c r="C2" s="50"/>
      <c r="D2" s="50"/>
      <c r="G2" s="65" t="s">
        <v>119</v>
      </c>
    </row>
    <row r="3" spans="1:10" ht="19.5" thickBot="1">
      <c r="A3" s="23" t="s">
        <v>1</v>
      </c>
      <c r="B3" s="24" t="s">
        <v>2</v>
      </c>
      <c r="C3" t="s">
        <v>3</v>
      </c>
      <c r="D3" s="25" t="s">
        <v>4</v>
      </c>
      <c r="E3" t="s">
        <v>5</v>
      </c>
      <c r="F3" s="25" t="s">
        <v>4</v>
      </c>
      <c r="G3" s="66" t="s">
        <v>120</v>
      </c>
    </row>
    <row r="4" spans="1:10" ht="19.5" thickBot="1">
      <c r="B4" t="s">
        <v>46</v>
      </c>
      <c r="C4" s="2" t="s">
        <v>6</v>
      </c>
      <c r="D4" s="25">
        <v>909</v>
      </c>
      <c r="E4" s="2" t="s">
        <v>7</v>
      </c>
      <c r="F4" s="1"/>
      <c r="I4" s="67" t="s">
        <v>8</v>
      </c>
      <c r="J4" s="68"/>
    </row>
    <row r="5" spans="1:10" ht="19.5" thickBot="1">
      <c r="B5" s="14" t="s">
        <v>9</v>
      </c>
      <c r="C5" s="15" t="s">
        <v>10</v>
      </c>
      <c r="D5" s="15" t="s">
        <v>11</v>
      </c>
      <c r="E5" s="15" t="s">
        <v>12</v>
      </c>
      <c r="F5" s="8" t="s">
        <v>11</v>
      </c>
      <c r="G5" s="9" t="s">
        <v>13</v>
      </c>
      <c r="H5" s="10" t="s">
        <v>14</v>
      </c>
      <c r="I5" s="15" t="s">
        <v>15</v>
      </c>
      <c r="J5" s="10" t="s">
        <v>16</v>
      </c>
    </row>
    <row r="6" spans="1:10">
      <c r="A6" s="72" t="s">
        <v>17</v>
      </c>
      <c r="B6" s="16" t="s">
        <v>18</v>
      </c>
      <c r="C6" s="19">
        <v>1.7017837235228539</v>
      </c>
      <c r="D6" s="19">
        <v>0.81528537387218192</v>
      </c>
      <c r="E6" s="1"/>
      <c r="F6" s="1"/>
      <c r="G6" s="57">
        <f t="shared" ref="G6:G24" si="0">ABS(ROUND((C6-E6)/SQRT(((($D$4-1)*D6^2)+(($F$4-1)*F6^2))/($D$4+$F$4)),2))</f>
        <v>2.09</v>
      </c>
      <c r="H6" s="63" t="e">
        <f>(C6-E6)/(SQRT(((($D$4-1)*D6^2+($F$4-1)*F6^2)/($D$4+$F$4-2))*((1/$D$4)+(1/$F$4))))</f>
        <v>#DIV/0!</v>
      </c>
      <c r="I6" s="60">
        <f>D4+F4-2</f>
        <v>907</v>
      </c>
      <c r="J6" s="5" t="e">
        <f>TDIST(ABS(H6),I6,2)</f>
        <v>#DIV/0!</v>
      </c>
    </row>
    <row r="7" spans="1:10">
      <c r="A7" s="73"/>
      <c r="B7" s="3" t="s">
        <v>19</v>
      </c>
      <c r="C7" s="19">
        <v>1.6913303437967095</v>
      </c>
      <c r="D7" s="19">
        <v>0.74695166858895323</v>
      </c>
      <c r="E7" s="1"/>
      <c r="F7" s="1"/>
      <c r="G7" s="58">
        <f t="shared" si="0"/>
        <v>2.27</v>
      </c>
      <c r="H7" s="63" t="e">
        <f t="shared" ref="H7:H24" si="1">(C7-E7)/(SQRT(((($D$4-1)*D7^2+($F$4-1)*F7^2)/($D$4+$F$4-2))*((1/$D$4)+(1/$F$4))))</f>
        <v>#DIV/0!</v>
      </c>
      <c r="I7" s="61">
        <f>D4+F4-2</f>
        <v>907</v>
      </c>
      <c r="J7" s="6" t="e">
        <f t="shared" ref="J7:J24" si="2">TDIST(ABS(H7),I7,2)</f>
        <v>#DIV/0!</v>
      </c>
    </row>
    <row r="8" spans="1:10">
      <c r="A8" s="73"/>
      <c r="B8" s="3" t="s">
        <v>20</v>
      </c>
      <c r="C8" s="19">
        <v>2.0537634408602146</v>
      </c>
      <c r="D8" s="19">
        <v>0.87591348599939223</v>
      </c>
      <c r="E8" s="1"/>
      <c r="F8" s="1"/>
      <c r="G8" s="58">
        <f t="shared" si="0"/>
        <v>2.35</v>
      </c>
      <c r="H8" s="63" t="e">
        <f t="shared" si="1"/>
        <v>#DIV/0!</v>
      </c>
      <c r="I8" s="61">
        <f>D4+F4-2</f>
        <v>907</v>
      </c>
      <c r="J8" s="6" t="e">
        <f t="shared" si="2"/>
        <v>#DIV/0!</v>
      </c>
    </row>
    <row r="9" spans="1:10">
      <c r="A9" s="73"/>
      <c r="B9" s="3" t="s">
        <v>21</v>
      </c>
      <c r="C9" s="19">
        <v>1.9868568232662192</v>
      </c>
      <c r="D9" s="19">
        <v>0.84463239271844293</v>
      </c>
      <c r="E9" s="1"/>
      <c r="F9" s="1"/>
      <c r="G9" s="58">
        <f t="shared" si="0"/>
        <v>2.35</v>
      </c>
      <c r="H9" s="63" t="e">
        <f t="shared" si="1"/>
        <v>#DIV/0!</v>
      </c>
      <c r="I9" s="61">
        <f>D4+F4-2</f>
        <v>907</v>
      </c>
      <c r="J9" s="6" t="e">
        <f t="shared" si="2"/>
        <v>#DIV/0!</v>
      </c>
    </row>
    <row r="10" spans="1:10">
      <c r="A10" s="73"/>
      <c r="B10" s="3" t="s">
        <v>22</v>
      </c>
      <c r="C10" s="19">
        <v>2.1215161649944223</v>
      </c>
      <c r="D10" s="19">
        <v>1.0987303147219978</v>
      </c>
      <c r="E10" s="1"/>
      <c r="F10" s="1"/>
      <c r="G10" s="58">
        <f t="shared" si="0"/>
        <v>1.93</v>
      </c>
      <c r="H10" s="63" t="e">
        <f t="shared" si="1"/>
        <v>#DIV/0!</v>
      </c>
      <c r="I10" s="61">
        <f>D4+F4-2</f>
        <v>907</v>
      </c>
      <c r="J10" s="6" t="e">
        <f t="shared" si="2"/>
        <v>#DIV/0!</v>
      </c>
    </row>
    <row r="11" spans="1:10">
      <c r="A11" s="73"/>
      <c r="B11" s="3" t="s">
        <v>23</v>
      </c>
      <c r="C11" s="19">
        <v>2.2252050708426538</v>
      </c>
      <c r="D11" s="19">
        <v>1.0257635953140811</v>
      </c>
      <c r="E11" s="1"/>
      <c r="F11" s="1"/>
      <c r="G11" s="58">
        <f t="shared" si="0"/>
        <v>2.17</v>
      </c>
      <c r="H11" s="63" t="e">
        <f t="shared" si="1"/>
        <v>#DIV/0!</v>
      </c>
      <c r="I11" s="61">
        <f>D4+F4-2</f>
        <v>907</v>
      </c>
      <c r="J11" s="6" t="e">
        <f t="shared" si="2"/>
        <v>#DIV/0!</v>
      </c>
    </row>
    <row r="12" spans="1:10">
      <c r="A12" s="73"/>
      <c r="B12" s="3" t="s">
        <v>24</v>
      </c>
      <c r="C12" s="19">
        <v>1.9628221377270787</v>
      </c>
      <c r="D12" s="19">
        <v>1.0042989586295867</v>
      </c>
      <c r="E12" s="1"/>
      <c r="F12" s="1"/>
      <c r="G12" s="58">
        <f t="shared" si="0"/>
        <v>1.96</v>
      </c>
      <c r="H12" s="63" t="e">
        <f t="shared" si="1"/>
        <v>#DIV/0!</v>
      </c>
      <c r="I12" s="61">
        <f>D4+F4-2</f>
        <v>907</v>
      </c>
      <c r="J12" s="6" t="e">
        <f t="shared" si="2"/>
        <v>#DIV/0!</v>
      </c>
    </row>
    <row r="13" spans="1:10" ht="19.5" thickBot="1">
      <c r="A13" s="74"/>
      <c r="B13" s="4" t="s">
        <v>25</v>
      </c>
      <c r="C13" s="19">
        <v>1.9593136332266756</v>
      </c>
      <c r="D13" s="19">
        <v>0.6841405640014161</v>
      </c>
      <c r="E13" s="1"/>
      <c r="F13" s="1"/>
      <c r="G13" s="58">
        <f t="shared" si="0"/>
        <v>2.87</v>
      </c>
      <c r="H13" s="63" t="e">
        <f t="shared" si="1"/>
        <v>#DIV/0!</v>
      </c>
      <c r="I13" s="61">
        <f>D4+F4-2</f>
        <v>907</v>
      </c>
      <c r="J13" s="6" t="e">
        <f t="shared" si="2"/>
        <v>#DIV/0!</v>
      </c>
    </row>
    <row r="14" spans="1:10">
      <c r="A14" s="72" t="s">
        <v>26</v>
      </c>
      <c r="B14" s="16" t="s">
        <v>99</v>
      </c>
      <c r="C14" s="20">
        <v>-7.9254488228438197E-2</v>
      </c>
      <c r="D14" s="20">
        <v>8.11292624433229E-2</v>
      </c>
      <c r="E14" s="26"/>
      <c r="F14" s="26"/>
      <c r="G14" s="58">
        <f>ABS(ROUND((C14-E14)/SQRT(((($D$4-1)*D14^2)+(($F$4-1)*F14^2))/($D$4+$F$4)),2))</f>
        <v>0.98</v>
      </c>
      <c r="H14" s="63" t="e">
        <f t="shared" si="1"/>
        <v>#DIV/0!</v>
      </c>
      <c r="I14" s="62">
        <f>D4+F4-2</f>
        <v>907</v>
      </c>
      <c r="J14" s="6" t="e">
        <f t="shared" si="2"/>
        <v>#DIV/0!</v>
      </c>
    </row>
    <row r="15" spans="1:10">
      <c r="A15" s="73"/>
      <c r="B15" s="3" t="s">
        <v>113</v>
      </c>
      <c r="C15" s="19">
        <v>7.1205849268841392</v>
      </c>
      <c r="D15" s="19">
        <v>1.9581140624290982</v>
      </c>
      <c r="E15" s="1"/>
      <c r="F15" s="1"/>
      <c r="G15" s="58">
        <f t="shared" si="0"/>
        <v>3.64</v>
      </c>
      <c r="H15" s="63" t="e">
        <f t="shared" si="1"/>
        <v>#DIV/0!</v>
      </c>
      <c r="I15" s="61">
        <f>D4+F4-2</f>
        <v>907</v>
      </c>
      <c r="J15" s="6" t="e">
        <f t="shared" si="2"/>
        <v>#DIV/0!</v>
      </c>
    </row>
    <row r="16" spans="1:10">
      <c r="A16" s="73"/>
      <c r="B16" s="3" t="s">
        <v>114</v>
      </c>
      <c r="C16" s="19">
        <v>1.8623024830699775</v>
      </c>
      <c r="D16" s="19">
        <v>0.77866652738781283</v>
      </c>
      <c r="E16" s="1"/>
      <c r="F16" s="1"/>
      <c r="G16" s="58">
        <f t="shared" si="0"/>
        <v>2.39</v>
      </c>
      <c r="H16" s="63" t="e">
        <f t="shared" si="1"/>
        <v>#DIV/0!</v>
      </c>
      <c r="I16" s="61">
        <f>D4+F4-2</f>
        <v>907</v>
      </c>
      <c r="J16" s="6" t="e">
        <f t="shared" si="2"/>
        <v>#DIV/0!</v>
      </c>
    </row>
    <row r="17" spans="1:10">
      <c r="A17" s="73"/>
      <c r="B17" s="3" t="s">
        <v>102</v>
      </c>
      <c r="C17" s="19">
        <v>3.7972001513431692</v>
      </c>
      <c r="D17" s="19">
        <v>0.90999258133820449</v>
      </c>
      <c r="E17" s="1"/>
      <c r="F17" s="1"/>
      <c r="G17" s="58">
        <f t="shared" si="0"/>
        <v>4.18</v>
      </c>
      <c r="H17" s="63" t="e">
        <f t="shared" si="1"/>
        <v>#DIV/0!</v>
      </c>
      <c r="I17" s="61">
        <f>D4+F4-2</f>
        <v>907</v>
      </c>
      <c r="J17" s="6" t="e">
        <f t="shared" si="2"/>
        <v>#DIV/0!</v>
      </c>
    </row>
    <row r="18" spans="1:10" ht="19.5" thickBot="1">
      <c r="A18" s="74"/>
      <c r="B18" s="4" t="s">
        <v>115</v>
      </c>
      <c r="C18" s="19">
        <v>1.754041570438799</v>
      </c>
      <c r="D18" s="19">
        <v>0.86809689018163771</v>
      </c>
      <c r="E18" s="1"/>
      <c r="F18" s="1"/>
      <c r="G18" s="58">
        <f t="shared" si="0"/>
        <v>2.02</v>
      </c>
      <c r="H18" s="63" t="e">
        <f t="shared" si="1"/>
        <v>#DIV/0!</v>
      </c>
      <c r="I18" s="61">
        <f>D4+F4-2</f>
        <v>907</v>
      </c>
      <c r="J18" s="6" t="e">
        <f t="shared" si="2"/>
        <v>#DIV/0!</v>
      </c>
    </row>
    <row r="19" spans="1:10">
      <c r="A19" s="73" t="s">
        <v>27</v>
      </c>
      <c r="B19" s="16" t="s">
        <v>104</v>
      </c>
      <c r="C19" s="19">
        <v>1.813273340832396</v>
      </c>
      <c r="D19" s="19">
        <v>0.92399787602087513</v>
      </c>
      <c r="E19" s="1"/>
      <c r="F19" s="1"/>
      <c r="G19" s="58">
        <f t="shared" si="0"/>
        <v>1.96</v>
      </c>
      <c r="H19" s="63" t="e">
        <f t="shared" si="1"/>
        <v>#DIV/0!</v>
      </c>
      <c r="I19" s="61">
        <f>D4+F4-2</f>
        <v>907</v>
      </c>
      <c r="J19" s="6" t="e">
        <f t="shared" si="2"/>
        <v>#DIV/0!</v>
      </c>
    </row>
    <row r="20" spans="1:10">
      <c r="A20" s="73"/>
      <c r="B20" s="3" t="s">
        <v>105</v>
      </c>
      <c r="C20" s="19">
        <v>2.1876404494382022</v>
      </c>
      <c r="D20" s="19">
        <v>1.0818544445824121</v>
      </c>
      <c r="E20" s="1"/>
      <c r="F20" s="1"/>
      <c r="G20" s="58">
        <f t="shared" si="0"/>
        <v>2.02</v>
      </c>
      <c r="H20" s="63" t="e">
        <f t="shared" si="1"/>
        <v>#DIV/0!</v>
      </c>
      <c r="I20" s="61">
        <f>D4+F4-2</f>
        <v>907</v>
      </c>
      <c r="J20" s="6" t="e">
        <f t="shared" si="2"/>
        <v>#DIV/0!</v>
      </c>
    </row>
    <row r="21" spans="1:10">
      <c r="A21" s="73"/>
      <c r="B21" s="3" t="s">
        <v>106</v>
      </c>
      <c r="C21" s="19">
        <v>1.6737668161434978</v>
      </c>
      <c r="D21" s="19">
        <v>0.89220977211856078</v>
      </c>
      <c r="E21" s="1"/>
      <c r="F21" s="1"/>
      <c r="G21" s="58">
        <f t="shared" si="0"/>
        <v>1.88</v>
      </c>
      <c r="H21" s="63" t="e">
        <f t="shared" si="1"/>
        <v>#DIV/0!</v>
      </c>
      <c r="I21" s="61">
        <f>D4+F4-2</f>
        <v>907</v>
      </c>
      <c r="J21" s="6" t="e">
        <f t="shared" si="2"/>
        <v>#DIV/0!</v>
      </c>
    </row>
    <row r="22" spans="1:10">
      <c r="A22" s="73"/>
      <c r="B22" s="3" t="s">
        <v>28</v>
      </c>
      <c r="C22" s="19">
        <v>1.8941619585687353</v>
      </c>
      <c r="D22" s="19">
        <v>0.82641410174001317</v>
      </c>
      <c r="E22" s="1"/>
      <c r="F22" s="1"/>
      <c r="G22" s="58">
        <f t="shared" si="0"/>
        <v>2.29</v>
      </c>
      <c r="H22" s="63" t="e">
        <f t="shared" si="1"/>
        <v>#DIV/0!</v>
      </c>
      <c r="I22" s="61">
        <f>D4+F4-2</f>
        <v>907</v>
      </c>
      <c r="J22" s="6" t="e">
        <f t="shared" si="2"/>
        <v>#DIV/0!</v>
      </c>
    </row>
    <row r="23" spans="1:10">
      <c r="A23" s="73"/>
      <c r="B23" s="17" t="s">
        <v>107</v>
      </c>
      <c r="C23" s="19">
        <v>50.524672359550451</v>
      </c>
      <c r="D23" s="19">
        <v>5.5150441408129325</v>
      </c>
      <c r="E23" s="1"/>
      <c r="F23" s="1"/>
      <c r="G23" s="58">
        <f t="shared" si="0"/>
        <v>9.17</v>
      </c>
      <c r="H23" s="63" t="e">
        <f t="shared" si="1"/>
        <v>#DIV/0!</v>
      </c>
      <c r="I23" s="61">
        <f>D4+F4-2</f>
        <v>907</v>
      </c>
      <c r="J23" s="6" t="e">
        <f t="shared" si="2"/>
        <v>#DIV/0!</v>
      </c>
    </row>
    <row r="24" spans="1:10" ht="19.5" thickBot="1">
      <c r="A24" s="74"/>
      <c r="B24" s="18" t="s">
        <v>108</v>
      </c>
      <c r="C24" s="21">
        <v>49.858691123595406</v>
      </c>
      <c r="D24" s="21">
        <v>5.7397667888835473</v>
      </c>
      <c r="E24" s="27"/>
      <c r="F24" s="27"/>
      <c r="G24" s="59">
        <f t="shared" si="0"/>
        <v>8.69</v>
      </c>
      <c r="H24" s="64" t="e">
        <f t="shared" si="1"/>
        <v>#DIV/0!</v>
      </c>
      <c r="I24" s="8">
        <f>D4+F4-2</f>
        <v>907</v>
      </c>
      <c r="J24" s="7" t="e">
        <f t="shared" si="2"/>
        <v>#DIV/0!</v>
      </c>
    </row>
    <row r="25" spans="1:10" ht="19.5" thickBot="1"/>
    <row r="26" spans="1:10" ht="19.5" thickBot="1">
      <c r="A26" s="67" t="s">
        <v>31</v>
      </c>
      <c r="B26" s="68"/>
      <c r="E26" s="55" t="s">
        <v>32</v>
      </c>
      <c r="F26" s="22"/>
    </row>
    <row r="27" spans="1:10">
      <c r="A27" s="38" t="s">
        <v>33</v>
      </c>
      <c r="B27" s="39" t="s">
        <v>34</v>
      </c>
    </row>
    <row r="28" spans="1:10">
      <c r="A28" s="40" t="s">
        <v>35</v>
      </c>
      <c r="B28" s="41" t="s">
        <v>36</v>
      </c>
    </row>
    <row r="29" spans="1:10" ht="19.5" thickBot="1">
      <c r="A29" s="42" t="s">
        <v>37</v>
      </c>
      <c r="B29" s="43" t="s">
        <v>38</v>
      </c>
      <c r="E29" s="22"/>
      <c r="F29" s="22"/>
    </row>
  </sheetData>
  <mergeCells count="6">
    <mergeCell ref="I4:J4"/>
    <mergeCell ref="A26:B26"/>
    <mergeCell ref="A1:D1"/>
    <mergeCell ref="A6:A13"/>
    <mergeCell ref="A14:A18"/>
    <mergeCell ref="A19:A24"/>
  </mergeCells>
  <phoneticPr fontId="8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G2" sqref="G2:G3"/>
    </sheetView>
  </sheetViews>
  <sheetFormatPr defaultColWidth="8.875" defaultRowHeight="18.75"/>
  <cols>
    <col min="1" max="1" width="15.5" customWidth="1"/>
    <col min="2" max="2" width="26.125" customWidth="1"/>
    <col min="3" max="3" width="15.125" customWidth="1"/>
    <col min="5" max="5" width="13.125" bestFit="1" customWidth="1"/>
    <col min="7" max="7" width="9.875" bestFit="1" customWidth="1"/>
    <col min="8" max="8" width="7.375" customWidth="1"/>
    <col min="9" max="9" width="6.625" customWidth="1"/>
    <col min="10" max="10" width="7.875" customWidth="1"/>
    <col min="11" max="11" width="8.625" customWidth="1"/>
  </cols>
  <sheetData>
    <row r="1" spans="1:10" ht="23.25" customHeight="1" thickBot="1">
      <c r="A1" s="69" t="s">
        <v>0</v>
      </c>
      <c r="B1" s="70"/>
      <c r="C1" s="70"/>
      <c r="D1" s="71"/>
    </row>
    <row r="2" spans="1:10" ht="16.5" customHeight="1" thickBot="1">
      <c r="A2" s="48"/>
      <c r="B2" s="49"/>
      <c r="C2" s="50"/>
      <c r="D2" s="50"/>
      <c r="G2" s="65" t="s">
        <v>119</v>
      </c>
    </row>
    <row r="3" spans="1:10" ht="19.5" thickBot="1">
      <c r="A3" s="23" t="s">
        <v>1</v>
      </c>
      <c r="B3" s="24" t="s">
        <v>47</v>
      </c>
      <c r="C3" t="s">
        <v>3</v>
      </c>
      <c r="D3" s="25" t="s">
        <v>4</v>
      </c>
      <c r="E3" t="s">
        <v>5</v>
      </c>
      <c r="F3" s="25" t="s">
        <v>4</v>
      </c>
      <c r="G3" s="66" t="s">
        <v>120</v>
      </c>
    </row>
    <row r="4" spans="1:10" ht="19.5" thickBot="1">
      <c r="B4" t="s">
        <v>48</v>
      </c>
      <c r="C4" s="2" t="s">
        <v>6</v>
      </c>
      <c r="D4" s="25">
        <v>475</v>
      </c>
      <c r="E4" s="2" t="s">
        <v>7</v>
      </c>
      <c r="F4" s="1"/>
      <c r="I4" s="67" t="s">
        <v>8</v>
      </c>
      <c r="J4" s="68"/>
    </row>
    <row r="5" spans="1:10" ht="19.5" thickBot="1">
      <c r="B5" s="14" t="s">
        <v>9</v>
      </c>
      <c r="C5" s="15" t="s">
        <v>10</v>
      </c>
      <c r="D5" s="15" t="s">
        <v>11</v>
      </c>
      <c r="E5" s="15" t="s">
        <v>12</v>
      </c>
      <c r="F5" s="8" t="s">
        <v>11</v>
      </c>
      <c r="G5" s="9" t="s">
        <v>13</v>
      </c>
      <c r="H5" s="10" t="s">
        <v>14</v>
      </c>
      <c r="I5" s="15" t="s">
        <v>15</v>
      </c>
      <c r="J5" s="10" t="s">
        <v>16</v>
      </c>
    </row>
    <row r="6" spans="1:10">
      <c r="A6" s="72" t="s">
        <v>17</v>
      </c>
      <c r="B6" s="16" t="s">
        <v>18</v>
      </c>
      <c r="C6" s="19">
        <v>1.486228813559322</v>
      </c>
      <c r="D6" s="19">
        <v>0.65059537154429825</v>
      </c>
      <c r="E6" s="1"/>
      <c r="F6" s="1"/>
      <c r="G6" s="57">
        <f t="shared" ref="G6:G24" si="0">ABS(ROUND((C6-E6)/SQRT(((($D$4-1)*D6^2)+(($F$4-1)*F6^2))/($D$4+$F$4)),2))</f>
        <v>2.29</v>
      </c>
      <c r="H6" s="63" t="e">
        <f>(C6-E6)/(SQRT(((($D$4-1)*D6^2+($F$4-1)*F6^2)/($D$4+$F$4-2))*((1/$D$4)+(1/$F$4))))</f>
        <v>#DIV/0!</v>
      </c>
      <c r="I6" s="60">
        <f>D4+F4-2</f>
        <v>473</v>
      </c>
      <c r="J6" s="5" t="e">
        <f>TDIST(ABS(H6),I6,2)</f>
        <v>#DIV/0!</v>
      </c>
    </row>
    <row r="7" spans="1:10">
      <c r="A7" s="73"/>
      <c r="B7" s="3" t="s">
        <v>19</v>
      </c>
      <c r="C7" s="19">
        <v>1.663113006396588</v>
      </c>
      <c r="D7" s="19">
        <v>0.80081495671938474</v>
      </c>
      <c r="E7" s="1"/>
      <c r="F7" s="1"/>
      <c r="G7" s="58">
        <f t="shared" si="0"/>
        <v>2.08</v>
      </c>
      <c r="H7" s="63" t="e">
        <f t="shared" ref="H7:H24" si="1">(C7-E7)/(SQRT(((($D$4-1)*D7^2+($F$4-1)*F7^2)/($D$4+$F$4-2))*((1/$D$4)+(1/$F$4))))</f>
        <v>#DIV/0!</v>
      </c>
      <c r="I7" s="61">
        <f>D4+F4-2</f>
        <v>473</v>
      </c>
      <c r="J7" s="6" t="e">
        <f t="shared" ref="J7:J24" si="2">TDIST(ABS(H7),I7,2)</f>
        <v>#DIV/0!</v>
      </c>
    </row>
    <row r="8" spans="1:10">
      <c r="A8" s="73"/>
      <c r="B8" s="3" t="s">
        <v>20</v>
      </c>
      <c r="C8" s="19">
        <v>2.08720112517581</v>
      </c>
      <c r="D8" s="19">
        <v>0.87839638620997718</v>
      </c>
      <c r="E8" s="1"/>
      <c r="F8" s="1"/>
      <c r="G8" s="58">
        <f t="shared" si="0"/>
        <v>2.38</v>
      </c>
      <c r="H8" s="63" t="e">
        <f t="shared" si="1"/>
        <v>#DIV/0!</v>
      </c>
      <c r="I8" s="61">
        <f>D4+F4-2</f>
        <v>473</v>
      </c>
      <c r="J8" s="6" t="e">
        <f t="shared" si="2"/>
        <v>#DIV/0!</v>
      </c>
    </row>
    <row r="9" spans="1:10">
      <c r="A9" s="73"/>
      <c r="B9" s="3" t="s">
        <v>21</v>
      </c>
      <c r="C9" s="19">
        <v>2.0445859872611467</v>
      </c>
      <c r="D9" s="19">
        <v>0.83917952836252585</v>
      </c>
      <c r="E9" s="1"/>
      <c r="F9" s="1"/>
      <c r="G9" s="58">
        <f t="shared" si="0"/>
        <v>2.44</v>
      </c>
      <c r="H9" s="63" t="e">
        <f t="shared" si="1"/>
        <v>#DIV/0!</v>
      </c>
      <c r="I9" s="61">
        <f>D4+F4-2</f>
        <v>473</v>
      </c>
      <c r="J9" s="6" t="e">
        <f t="shared" si="2"/>
        <v>#DIV/0!</v>
      </c>
    </row>
    <row r="10" spans="1:10">
      <c r="A10" s="73"/>
      <c r="B10" s="3" t="s">
        <v>22</v>
      </c>
      <c r="C10" s="19">
        <v>2.0606060606060597</v>
      </c>
      <c r="D10" s="19">
        <v>1.1356610466025581</v>
      </c>
      <c r="E10" s="1"/>
      <c r="F10" s="1"/>
      <c r="G10" s="58">
        <f t="shared" si="0"/>
        <v>1.82</v>
      </c>
      <c r="H10" s="63" t="e">
        <f t="shared" si="1"/>
        <v>#DIV/0!</v>
      </c>
      <c r="I10" s="61">
        <f>D4+F4-2</f>
        <v>473</v>
      </c>
      <c r="J10" s="6" t="e">
        <f t="shared" si="2"/>
        <v>#DIV/0!</v>
      </c>
    </row>
    <row r="11" spans="1:10">
      <c r="A11" s="73"/>
      <c r="B11" s="3" t="s">
        <v>23</v>
      </c>
      <c r="C11" s="19">
        <v>2.1163120567375908</v>
      </c>
      <c r="D11" s="19">
        <v>1.0223014951886913</v>
      </c>
      <c r="E11" s="1"/>
      <c r="F11" s="1"/>
      <c r="G11" s="58">
        <f t="shared" si="0"/>
        <v>2.0699999999999998</v>
      </c>
      <c r="H11" s="63" t="e">
        <f t="shared" si="1"/>
        <v>#DIV/0!</v>
      </c>
      <c r="I11" s="61">
        <f>D4+F4-2</f>
        <v>473</v>
      </c>
      <c r="J11" s="6" t="e">
        <f t="shared" si="2"/>
        <v>#DIV/0!</v>
      </c>
    </row>
    <row r="12" spans="1:10">
      <c r="A12" s="73"/>
      <c r="B12" s="3" t="s">
        <v>116</v>
      </c>
      <c r="C12" s="19">
        <v>1.9661150512214354</v>
      </c>
      <c r="D12" s="19">
        <v>1.0109238963155074</v>
      </c>
      <c r="E12" s="1"/>
      <c r="F12" s="1"/>
      <c r="G12" s="58">
        <f t="shared" si="0"/>
        <v>1.95</v>
      </c>
      <c r="H12" s="63" t="e">
        <f t="shared" si="1"/>
        <v>#DIV/0!</v>
      </c>
      <c r="I12" s="61">
        <f>D4+F4-2</f>
        <v>473</v>
      </c>
      <c r="J12" s="6" t="e">
        <f t="shared" si="2"/>
        <v>#DIV/0!</v>
      </c>
    </row>
    <row r="13" spans="1:10" ht="19.5" thickBot="1">
      <c r="A13" s="74"/>
      <c r="B13" s="4" t="s">
        <v>25</v>
      </c>
      <c r="C13" s="19">
        <v>1.9182769726247995</v>
      </c>
      <c r="D13" s="19">
        <v>0.67115038757196699</v>
      </c>
      <c r="E13" s="1"/>
      <c r="F13" s="1"/>
      <c r="G13" s="58">
        <f t="shared" si="0"/>
        <v>2.86</v>
      </c>
      <c r="H13" s="63" t="e">
        <f t="shared" si="1"/>
        <v>#DIV/0!</v>
      </c>
      <c r="I13" s="61">
        <f>D4+F4-2</f>
        <v>473</v>
      </c>
      <c r="J13" s="6" t="e">
        <f t="shared" si="2"/>
        <v>#DIV/0!</v>
      </c>
    </row>
    <row r="14" spans="1:10">
      <c r="A14" s="72" t="s">
        <v>26</v>
      </c>
      <c r="B14" s="16" t="s">
        <v>99</v>
      </c>
      <c r="C14" s="20">
        <v>-8.9402619247787529E-2</v>
      </c>
      <c r="D14" s="20">
        <v>6.5607731987475548E-2</v>
      </c>
      <c r="E14" s="26"/>
      <c r="F14" s="26"/>
      <c r="G14" s="58">
        <f>ABS(ROUND((C14-E14)/SQRT(((($D$4-1)*D14^2)+(($F$4-1)*F14^2))/($D$4+$F$4)),2))</f>
        <v>1.36</v>
      </c>
      <c r="H14" s="63" t="e">
        <f t="shared" si="1"/>
        <v>#DIV/0!</v>
      </c>
      <c r="I14" s="62">
        <f>D4+F4-2</f>
        <v>473</v>
      </c>
      <c r="J14" s="6" t="e">
        <f t="shared" si="2"/>
        <v>#DIV/0!</v>
      </c>
    </row>
    <row r="15" spans="1:10">
      <c r="A15" s="73"/>
      <c r="B15" s="3" t="s">
        <v>117</v>
      </c>
      <c r="C15" s="19">
        <v>7.2317697228144997</v>
      </c>
      <c r="D15" s="19">
        <v>1.9901980653433735</v>
      </c>
      <c r="E15" s="1"/>
      <c r="F15" s="1"/>
      <c r="G15" s="58">
        <f t="shared" si="0"/>
        <v>3.64</v>
      </c>
      <c r="H15" s="63" t="e">
        <f t="shared" si="1"/>
        <v>#DIV/0!</v>
      </c>
      <c r="I15" s="61">
        <f>D4+F4-2</f>
        <v>473</v>
      </c>
      <c r="J15" s="6" t="e">
        <f t="shared" si="2"/>
        <v>#DIV/0!</v>
      </c>
    </row>
    <row r="16" spans="1:10">
      <c r="A16" s="73"/>
      <c r="B16" s="3" t="s">
        <v>118</v>
      </c>
      <c r="C16" s="19">
        <v>1.9017094017094016</v>
      </c>
      <c r="D16" s="19">
        <v>0.81319070901471024</v>
      </c>
      <c r="E16" s="1"/>
      <c r="F16" s="1"/>
      <c r="G16" s="58">
        <f t="shared" si="0"/>
        <v>2.34</v>
      </c>
      <c r="H16" s="63" t="e">
        <f t="shared" si="1"/>
        <v>#DIV/0!</v>
      </c>
      <c r="I16" s="61">
        <f>D4+F4-2</f>
        <v>473</v>
      </c>
      <c r="J16" s="6" t="e">
        <f t="shared" si="2"/>
        <v>#DIV/0!</v>
      </c>
    </row>
    <row r="17" spans="1:10">
      <c r="A17" s="73"/>
      <c r="B17" s="3" t="s">
        <v>102</v>
      </c>
      <c r="C17" s="19">
        <v>3.7616990640748753</v>
      </c>
      <c r="D17" s="19">
        <v>0.90969330963620687</v>
      </c>
      <c r="E17" s="1"/>
      <c r="F17" s="1"/>
      <c r="G17" s="58">
        <f t="shared" si="0"/>
        <v>4.1399999999999997</v>
      </c>
      <c r="H17" s="63" t="e">
        <f t="shared" si="1"/>
        <v>#DIV/0!</v>
      </c>
      <c r="I17" s="61">
        <f>D4+F4-2</f>
        <v>473</v>
      </c>
      <c r="J17" s="6" t="e">
        <f t="shared" si="2"/>
        <v>#DIV/0!</v>
      </c>
    </row>
    <row r="18" spans="1:10" ht="19.5" thickBot="1">
      <c r="A18" s="74"/>
      <c r="B18" s="4" t="s">
        <v>103</v>
      </c>
      <c r="C18" s="19">
        <v>1.8333333333333333</v>
      </c>
      <c r="D18" s="19">
        <v>0.88254681965824844</v>
      </c>
      <c r="E18" s="1"/>
      <c r="F18" s="1"/>
      <c r="G18" s="58">
        <f t="shared" si="0"/>
        <v>2.08</v>
      </c>
      <c r="H18" s="63" t="e">
        <f t="shared" si="1"/>
        <v>#DIV/0!</v>
      </c>
      <c r="I18" s="61">
        <f>D4+F4-2</f>
        <v>473</v>
      </c>
      <c r="J18" s="6" t="e">
        <f t="shared" si="2"/>
        <v>#DIV/0!</v>
      </c>
    </row>
    <row r="19" spans="1:10">
      <c r="A19" s="73" t="s">
        <v>27</v>
      </c>
      <c r="B19" s="16" t="s">
        <v>104</v>
      </c>
      <c r="C19" s="19">
        <v>1.8068669527896997</v>
      </c>
      <c r="D19" s="19">
        <v>0.91789321397182222</v>
      </c>
      <c r="E19" s="1"/>
      <c r="F19" s="1"/>
      <c r="G19" s="58">
        <f t="shared" si="0"/>
        <v>1.97</v>
      </c>
      <c r="H19" s="63" t="e">
        <f t="shared" si="1"/>
        <v>#DIV/0!</v>
      </c>
      <c r="I19" s="61">
        <f>D4+F4-2</f>
        <v>473</v>
      </c>
      <c r="J19" s="6" t="e">
        <f t="shared" si="2"/>
        <v>#DIV/0!</v>
      </c>
    </row>
    <row r="20" spans="1:10">
      <c r="A20" s="73"/>
      <c r="B20" s="3" t="s">
        <v>105</v>
      </c>
      <c r="C20" s="19">
        <v>2.1787234042553192</v>
      </c>
      <c r="D20" s="19">
        <v>1.1137317317484066</v>
      </c>
      <c r="E20" s="1"/>
      <c r="F20" s="1"/>
      <c r="G20" s="58">
        <f t="shared" si="0"/>
        <v>1.96</v>
      </c>
      <c r="H20" s="63" t="e">
        <f t="shared" si="1"/>
        <v>#DIV/0!</v>
      </c>
      <c r="I20" s="61">
        <f>D4+F4-2</f>
        <v>473</v>
      </c>
      <c r="J20" s="6" t="e">
        <f t="shared" si="2"/>
        <v>#DIV/0!</v>
      </c>
    </row>
    <row r="21" spans="1:10">
      <c r="A21" s="73"/>
      <c r="B21" s="3" t="s">
        <v>106</v>
      </c>
      <c r="C21" s="19">
        <v>1.7191489361702128</v>
      </c>
      <c r="D21" s="19">
        <v>0.97950015430631876</v>
      </c>
      <c r="E21" s="1"/>
      <c r="F21" s="1"/>
      <c r="G21" s="58">
        <f t="shared" si="0"/>
        <v>1.76</v>
      </c>
      <c r="H21" s="63" t="e">
        <f t="shared" si="1"/>
        <v>#DIV/0!</v>
      </c>
      <c r="I21" s="61">
        <f>D4+F4-2</f>
        <v>473</v>
      </c>
      <c r="J21" s="6" t="e">
        <f t="shared" si="2"/>
        <v>#DIV/0!</v>
      </c>
    </row>
    <row r="22" spans="1:10">
      <c r="A22" s="73"/>
      <c r="B22" s="3" t="s">
        <v>28</v>
      </c>
      <c r="C22" s="19">
        <v>1.9037356321839098</v>
      </c>
      <c r="D22" s="19">
        <v>0.85591553849480895</v>
      </c>
      <c r="E22" s="1"/>
      <c r="F22" s="1"/>
      <c r="G22" s="58">
        <f t="shared" si="0"/>
        <v>2.23</v>
      </c>
      <c r="H22" s="63" t="e">
        <f t="shared" si="1"/>
        <v>#DIV/0!</v>
      </c>
      <c r="I22" s="61">
        <f>D4+F4-2</f>
        <v>473</v>
      </c>
      <c r="J22" s="6" t="e">
        <f t="shared" si="2"/>
        <v>#DIV/0!</v>
      </c>
    </row>
    <row r="23" spans="1:10">
      <c r="A23" s="73"/>
      <c r="B23" s="17" t="s">
        <v>107</v>
      </c>
      <c r="C23" s="19">
        <v>50.766906423982782</v>
      </c>
      <c r="D23" s="19">
        <v>5.6198142649215619</v>
      </c>
      <c r="E23" s="1"/>
      <c r="F23" s="1"/>
      <c r="G23" s="58">
        <f t="shared" si="0"/>
        <v>9.0399999999999991</v>
      </c>
      <c r="H23" s="63" t="e">
        <f t="shared" si="1"/>
        <v>#DIV/0!</v>
      </c>
      <c r="I23" s="61">
        <f>D4+F4-2</f>
        <v>473</v>
      </c>
      <c r="J23" s="6" t="e">
        <f t="shared" si="2"/>
        <v>#DIV/0!</v>
      </c>
    </row>
    <row r="24" spans="1:10" ht="19.5" thickBot="1">
      <c r="A24" s="74"/>
      <c r="B24" s="18" t="s">
        <v>108</v>
      </c>
      <c r="C24" s="21">
        <v>49.840399143468908</v>
      </c>
      <c r="D24" s="21">
        <v>5.6789257151057946</v>
      </c>
      <c r="E24" s="27"/>
      <c r="F24" s="27"/>
      <c r="G24" s="59">
        <f t="shared" si="0"/>
        <v>8.7899999999999991</v>
      </c>
      <c r="H24" s="64" t="e">
        <f t="shared" si="1"/>
        <v>#DIV/0!</v>
      </c>
      <c r="I24" s="8">
        <f>D4+F4-2</f>
        <v>473</v>
      </c>
      <c r="J24" s="7" t="e">
        <f t="shared" si="2"/>
        <v>#DIV/0!</v>
      </c>
    </row>
    <row r="25" spans="1:10" ht="19.5" thickBot="1"/>
    <row r="26" spans="1:10" ht="19.5" thickBot="1">
      <c r="A26" s="67" t="s">
        <v>31</v>
      </c>
      <c r="B26" s="68"/>
      <c r="E26" s="55" t="s">
        <v>32</v>
      </c>
      <c r="F26" s="22"/>
    </row>
    <row r="27" spans="1:10">
      <c r="A27" s="38" t="s">
        <v>33</v>
      </c>
      <c r="B27" s="39" t="s">
        <v>34</v>
      </c>
    </row>
    <row r="28" spans="1:10">
      <c r="A28" s="40" t="s">
        <v>35</v>
      </c>
      <c r="B28" s="41" t="s">
        <v>36</v>
      </c>
    </row>
    <row r="29" spans="1:10" ht="19.5" thickBot="1">
      <c r="A29" s="42" t="s">
        <v>37</v>
      </c>
      <c r="B29" s="43" t="s">
        <v>38</v>
      </c>
      <c r="E29" s="22"/>
      <c r="F29" s="22"/>
    </row>
  </sheetData>
  <mergeCells count="6">
    <mergeCell ref="I4:J4"/>
    <mergeCell ref="A26:B26"/>
    <mergeCell ref="A1:D1"/>
    <mergeCell ref="A6:A13"/>
    <mergeCell ref="A14:A18"/>
    <mergeCell ref="A19:A24"/>
  </mergeCells>
  <phoneticPr fontId="8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G2" sqref="G2:G3"/>
    </sheetView>
  </sheetViews>
  <sheetFormatPr defaultColWidth="8.875" defaultRowHeight="18.75"/>
  <cols>
    <col min="1" max="1" width="14.875" customWidth="1"/>
    <col min="2" max="2" width="19.375" customWidth="1"/>
    <col min="3" max="3" width="15.125" customWidth="1"/>
    <col min="5" max="5" width="13.125" bestFit="1" customWidth="1"/>
    <col min="7" max="7" width="9.875" bestFit="1" customWidth="1"/>
    <col min="8" max="8" width="7.375" customWidth="1"/>
    <col min="9" max="9" width="6.625" customWidth="1"/>
    <col min="10" max="10" width="7.875" customWidth="1"/>
    <col min="11" max="11" width="8.625" customWidth="1"/>
  </cols>
  <sheetData>
    <row r="1" spans="1:10" ht="23.25" customHeight="1" thickBot="1">
      <c r="A1" s="69" t="s">
        <v>0</v>
      </c>
      <c r="B1" s="70"/>
      <c r="C1" s="70"/>
      <c r="D1" s="71"/>
    </row>
    <row r="2" spans="1:10" ht="16.5" customHeight="1" thickBot="1">
      <c r="A2" s="48"/>
      <c r="B2" s="49"/>
      <c r="C2" s="50"/>
      <c r="D2" s="50"/>
      <c r="G2" s="65" t="s">
        <v>119</v>
      </c>
    </row>
    <row r="3" spans="1:10" ht="19.5" thickBot="1">
      <c r="A3" s="51" t="s">
        <v>1</v>
      </c>
      <c r="B3" s="24" t="s">
        <v>49</v>
      </c>
      <c r="C3" t="s">
        <v>3</v>
      </c>
      <c r="D3" s="25" t="s">
        <v>4</v>
      </c>
      <c r="E3" t="s">
        <v>5</v>
      </c>
      <c r="F3" s="25" t="s">
        <v>4</v>
      </c>
      <c r="G3" s="66" t="s">
        <v>120</v>
      </c>
    </row>
    <row r="4" spans="1:10" ht="19.5" thickBot="1">
      <c r="B4" t="s">
        <v>50</v>
      </c>
      <c r="C4" s="2" t="s">
        <v>6</v>
      </c>
      <c r="D4" s="25">
        <v>313</v>
      </c>
      <c r="E4" s="2" t="s">
        <v>7</v>
      </c>
      <c r="F4" s="1"/>
      <c r="I4" s="67" t="s">
        <v>8</v>
      </c>
      <c r="J4" s="68"/>
    </row>
    <row r="5" spans="1:10" ht="19.5" thickBot="1">
      <c r="B5" s="14" t="s">
        <v>9</v>
      </c>
      <c r="C5" s="15" t="s">
        <v>10</v>
      </c>
      <c r="D5" s="15" t="s">
        <v>11</v>
      </c>
      <c r="E5" s="15" t="s">
        <v>12</v>
      </c>
      <c r="F5" s="8" t="s">
        <v>11</v>
      </c>
      <c r="G5" s="9" t="s">
        <v>13</v>
      </c>
      <c r="H5" s="10" t="s">
        <v>14</v>
      </c>
      <c r="I5" s="15" t="s">
        <v>15</v>
      </c>
      <c r="J5" s="10" t="s">
        <v>16</v>
      </c>
    </row>
    <row r="6" spans="1:10">
      <c r="A6" s="72" t="s">
        <v>17</v>
      </c>
      <c r="B6" s="16" t="s">
        <v>18</v>
      </c>
      <c r="C6" s="19">
        <v>1.7016129032258065</v>
      </c>
      <c r="D6" s="19">
        <v>0.81720253253911634</v>
      </c>
      <c r="E6" s="1"/>
      <c r="F6" s="1"/>
      <c r="G6" s="57">
        <f t="shared" ref="G6:G24" si="0">ABS(ROUND((C6-E6)/SQRT(((($D$4-1)*D6^2)+(($F$4-1)*F6^2))/($D$4+$F$4)),2))</f>
        <v>2.09</v>
      </c>
      <c r="H6" s="63" t="e">
        <f>(C6-E6)/(SQRT(((($D$4-1)*D6^2+($F$4-1)*F6^2)/($D$4+$F$4-2))*((1/$D$4)+(1/$F$4))))</f>
        <v>#DIV/0!</v>
      </c>
      <c r="I6" s="60">
        <f>D4+F4-2</f>
        <v>311</v>
      </c>
      <c r="J6" s="5" t="e">
        <f>TDIST(ABS(H6),I6,2)</f>
        <v>#DIV/0!</v>
      </c>
    </row>
    <row r="7" spans="1:10">
      <c r="A7" s="73"/>
      <c r="B7" s="3" t="s">
        <v>19</v>
      </c>
      <c r="C7" s="19">
        <v>1.6448801742919383</v>
      </c>
      <c r="D7" s="19">
        <v>0.73225629227805633</v>
      </c>
      <c r="E7" s="1"/>
      <c r="F7" s="1"/>
      <c r="G7" s="58">
        <f t="shared" si="0"/>
        <v>2.25</v>
      </c>
      <c r="H7" s="63" t="e">
        <f t="shared" ref="H7:H24" si="1">(C7-E7)/(SQRT(((($D$4-1)*D7^2+($F$4-1)*F7^2)/($D$4+$F$4-2))*((1/$D$4)+(1/$F$4))))</f>
        <v>#DIV/0!</v>
      </c>
      <c r="I7" s="61">
        <f>D4+F4-2</f>
        <v>311</v>
      </c>
      <c r="J7" s="6" t="e">
        <f t="shared" ref="J7:J24" si="2">TDIST(ABS(H7),I7,2)</f>
        <v>#DIV/0!</v>
      </c>
    </row>
    <row r="8" spans="1:10">
      <c r="A8" s="73"/>
      <c r="B8" s="3" t="s">
        <v>20</v>
      </c>
      <c r="C8" s="19">
        <v>2.1121898597626765</v>
      </c>
      <c r="D8" s="19">
        <v>0.87042516771015854</v>
      </c>
      <c r="E8" s="1"/>
      <c r="F8" s="1"/>
      <c r="G8" s="58">
        <f t="shared" si="0"/>
        <v>2.4300000000000002</v>
      </c>
      <c r="H8" s="63" t="e">
        <f t="shared" si="1"/>
        <v>#DIV/0!</v>
      </c>
      <c r="I8" s="61">
        <f>D4+F4-2</f>
        <v>311</v>
      </c>
      <c r="J8" s="6" t="e">
        <f t="shared" si="2"/>
        <v>#DIV/0!</v>
      </c>
    </row>
    <row r="9" spans="1:10">
      <c r="A9" s="73"/>
      <c r="B9" s="3" t="s">
        <v>21</v>
      </c>
      <c r="C9" s="19">
        <v>2.0073051948051948</v>
      </c>
      <c r="D9" s="19">
        <v>0.88465648060380631</v>
      </c>
      <c r="E9" s="1"/>
      <c r="F9" s="1"/>
      <c r="G9" s="58">
        <f t="shared" si="0"/>
        <v>2.27</v>
      </c>
      <c r="H9" s="63" t="e">
        <f t="shared" si="1"/>
        <v>#DIV/0!</v>
      </c>
      <c r="I9" s="61">
        <f>D4+F4-2</f>
        <v>311</v>
      </c>
      <c r="J9" s="6" t="e">
        <f t="shared" si="2"/>
        <v>#DIV/0!</v>
      </c>
    </row>
    <row r="10" spans="1:10">
      <c r="A10" s="73"/>
      <c r="B10" s="3" t="s">
        <v>22</v>
      </c>
      <c r="C10" s="19">
        <v>1.8413719185423372</v>
      </c>
      <c r="D10" s="19">
        <v>0.97257299212997483</v>
      </c>
      <c r="E10" s="1"/>
      <c r="F10" s="1"/>
      <c r="G10" s="58">
        <f t="shared" si="0"/>
        <v>1.9</v>
      </c>
      <c r="H10" s="63" t="e">
        <f t="shared" si="1"/>
        <v>#DIV/0!</v>
      </c>
      <c r="I10" s="61">
        <f>D4+F4-2</f>
        <v>311</v>
      </c>
      <c r="J10" s="6" t="e">
        <f t="shared" si="2"/>
        <v>#DIV/0!</v>
      </c>
    </row>
    <row r="11" spans="1:10">
      <c r="A11" s="73"/>
      <c r="B11" s="3" t="s">
        <v>23</v>
      </c>
      <c r="C11" s="19">
        <v>2.2422293676312979</v>
      </c>
      <c r="D11" s="19">
        <v>1.0831405531739471</v>
      </c>
      <c r="E11" s="1"/>
      <c r="F11" s="1"/>
      <c r="G11" s="58">
        <f t="shared" si="0"/>
        <v>2.0699999999999998</v>
      </c>
      <c r="H11" s="63" t="e">
        <f t="shared" si="1"/>
        <v>#DIV/0!</v>
      </c>
      <c r="I11" s="61">
        <f>D4+F4-2</f>
        <v>311</v>
      </c>
      <c r="J11" s="6" t="e">
        <f t="shared" si="2"/>
        <v>#DIV/0!</v>
      </c>
    </row>
    <row r="12" spans="1:10">
      <c r="A12" s="73"/>
      <c r="B12" s="3" t="s">
        <v>24</v>
      </c>
      <c r="C12" s="19">
        <v>1.7540574282147317</v>
      </c>
      <c r="D12" s="19">
        <v>0.93786308049240197</v>
      </c>
      <c r="E12" s="1"/>
      <c r="F12" s="1"/>
      <c r="G12" s="58">
        <f t="shared" si="0"/>
        <v>1.87</v>
      </c>
      <c r="H12" s="63" t="e">
        <f t="shared" si="1"/>
        <v>#DIV/0!</v>
      </c>
      <c r="I12" s="61">
        <f>D4+F4-2</f>
        <v>311</v>
      </c>
      <c r="J12" s="6" t="e">
        <f t="shared" si="2"/>
        <v>#DIV/0!</v>
      </c>
    </row>
    <row r="13" spans="1:10" ht="19.5" thickBot="1">
      <c r="A13" s="74"/>
      <c r="B13" s="4" t="s">
        <v>25</v>
      </c>
      <c r="C13" s="19">
        <v>1.8855311355311362</v>
      </c>
      <c r="D13" s="19">
        <v>0.67347935939454751</v>
      </c>
      <c r="E13" s="1"/>
      <c r="F13" s="1"/>
      <c r="G13" s="58">
        <f t="shared" si="0"/>
        <v>2.8</v>
      </c>
      <c r="H13" s="63" t="e">
        <f t="shared" si="1"/>
        <v>#DIV/0!</v>
      </c>
      <c r="I13" s="61">
        <f>D4+F4-2</f>
        <v>311</v>
      </c>
      <c r="J13" s="6" t="e">
        <f t="shared" si="2"/>
        <v>#DIV/0!</v>
      </c>
    </row>
    <row r="14" spans="1:10">
      <c r="A14" s="72" t="s">
        <v>26</v>
      </c>
      <c r="B14" s="16" t="s">
        <v>99</v>
      </c>
      <c r="C14" s="20">
        <v>-6.885135224913487E-2</v>
      </c>
      <c r="D14" s="20">
        <v>6.9943655462993207E-2</v>
      </c>
      <c r="E14" s="26"/>
      <c r="F14" s="26"/>
      <c r="G14" s="58">
        <f>ABS(ROUND((C14-E14)/SQRT(((($D$4-1)*D14^2)+(($F$4-1)*F14^2))/($D$4+$F$4)),2))</f>
        <v>0.99</v>
      </c>
      <c r="H14" s="63" t="e">
        <f t="shared" si="1"/>
        <v>#DIV/0!</v>
      </c>
      <c r="I14" s="62">
        <f>D4+F4-2</f>
        <v>311</v>
      </c>
      <c r="J14" s="6" t="e">
        <f t="shared" si="2"/>
        <v>#DIV/0!</v>
      </c>
    </row>
    <row r="15" spans="1:10">
      <c r="A15" s="73"/>
      <c r="B15" s="3" t="s">
        <v>100</v>
      </c>
      <c r="C15" s="19">
        <v>7.0163398692810457</v>
      </c>
      <c r="D15" s="19">
        <v>1.8655093582007631</v>
      </c>
      <c r="E15" s="1"/>
      <c r="F15" s="1"/>
      <c r="G15" s="58">
        <f t="shared" si="0"/>
        <v>3.77</v>
      </c>
      <c r="H15" s="63" t="e">
        <f t="shared" si="1"/>
        <v>#DIV/0!</v>
      </c>
      <c r="I15" s="61">
        <f>D4+F4-2</f>
        <v>311</v>
      </c>
      <c r="J15" s="6" t="e">
        <f t="shared" si="2"/>
        <v>#DIV/0!</v>
      </c>
    </row>
    <row r="16" spans="1:10">
      <c r="A16" s="73"/>
      <c r="B16" s="3" t="s">
        <v>101</v>
      </c>
      <c r="C16" s="19">
        <v>1.7540453074433657</v>
      </c>
      <c r="D16" s="19">
        <v>0.75321843074882833</v>
      </c>
      <c r="E16" s="1"/>
      <c r="F16" s="1"/>
      <c r="G16" s="58">
        <f t="shared" si="0"/>
        <v>2.33</v>
      </c>
      <c r="H16" s="63" t="e">
        <f t="shared" si="1"/>
        <v>#DIV/0!</v>
      </c>
      <c r="I16" s="61">
        <f>D4+F4-2</f>
        <v>311</v>
      </c>
      <c r="J16" s="6" t="e">
        <f t="shared" si="2"/>
        <v>#DIV/0!</v>
      </c>
    </row>
    <row r="17" spans="1:10">
      <c r="A17" s="73"/>
      <c r="B17" s="3" t="s">
        <v>102</v>
      </c>
      <c r="C17" s="19">
        <v>3.761748633879781</v>
      </c>
      <c r="D17" s="19">
        <v>0.93235381984314036</v>
      </c>
      <c r="E17" s="1"/>
      <c r="F17" s="1"/>
      <c r="G17" s="58">
        <f t="shared" si="0"/>
        <v>4.04</v>
      </c>
      <c r="H17" s="63" t="e">
        <f t="shared" si="1"/>
        <v>#DIV/0!</v>
      </c>
      <c r="I17" s="61">
        <f>D4+F4-2</f>
        <v>311</v>
      </c>
      <c r="J17" s="6" t="e">
        <f t="shared" si="2"/>
        <v>#DIV/0!</v>
      </c>
    </row>
    <row r="18" spans="1:10" ht="19.5" thickBot="1">
      <c r="A18" s="74"/>
      <c r="B18" s="4" t="s">
        <v>103</v>
      </c>
      <c r="C18" s="19">
        <v>1.7722772277227723</v>
      </c>
      <c r="D18" s="19">
        <v>0.9462225205829341</v>
      </c>
      <c r="E18" s="1"/>
      <c r="F18" s="1"/>
      <c r="G18" s="58">
        <f t="shared" si="0"/>
        <v>1.88</v>
      </c>
      <c r="H18" s="63" t="e">
        <f t="shared" si="1"/>
        <v>#DIV/0!</v>
      </c>
      <c r="I18" s="61">
        <f>D4+F4-2</f>
        <v>311</v>
      </c>
      <c r="J18" s="6" t="e">
        <f t="shared" si="2"/>
        <v>#DIV/0!</v>
      </c>
    </row>
    <row r="19" spans="1:10">
      <c r="A19" s="73" t="s">
        <v>27</v>
      </c>
      <c r="B19" s="16" t="s">
        <v>104</v>
      </c>
      <c r="C19" s="19">
        <v>1.796116504854369</v>
      </c>
      <c r="D19" s="19">
        <v>0.9350342911279752</v>
      </c>
      <c r="E19" s="1"/>
      <c r="F19" s="1"/>
      <c r="G19" s="58">
        <f t="shared" si="0"/>
        <v>1.92</v>
      </c>
      <c r="H19" s="63" t="e">
        <f t="shared" si="1"/>
        <v>#DIV/0!</v>
      </c>
      <c r="I19" s="61">
        <f>D4+F4-2</f>
        <v>311</v>
      </c>
      <c r="J19" s="6" t="e">
        <f t="shared" si="2"/>
        <v>#DIV/0!</v>
      </c>
    </row>
    <row r="20" spans="1:10">
      <c r="A20" s="73"/>
      <c r="B20" s="3" t="s">
        <v>105</v>
      </c>
      <c r="C20" s="19">
        <v>2.2315112540192925</v>
      </c>
      <c r="D20" s="19">
        <v>1.1073144560312245</v>
      </c>
      <c r="E20" s="1"/>
      <c r="F20" s="1"/>
      <c r="G20" s="58">
        <f t="shared" si="0"/>
        <v>2.02</v>
      </c>
      <c r="H20" s="63" t="e">
        <f t="shared" si="1"/>
        <v>#DIV/0!</v>
      </c>
      <c r="I20" s="61">
        <f>D4+F4-2</f>
        <v>311</v>
      </c>
      <c r="J20" s="6" t="e">
        <f t="shared" si="2"/>
        <v>#DIV/0!</v>
      </c>
    </row>
    <row r="21" spans="1:10">
      <c r="A21" s="73"/>
      <c r="B21" s="3" t="s">
        <v>106</v>
      </c>
      <c r="C21" s="19">
        <v>1.6655948553054662</v>
      </c>
      <c r="D21" s="19">
        <v>0.90589683929584441</v>
      </c>
      <c r="E21" s="1"/>
      <c r="F21" s="1"/>
      <c r="G21" s="58">
        <f t="shared" si="0"/>
        <v>1.84</v>
      </c>
      <c r="H21" s="63" t="e">
        <f t="shared" si="1"/>
        <v>#DIV/0!</v>
      </c>
      <c r="I21" s="61">
        <f>D4+F4-2</f>
        <v>311</v>
      </c>
      <c r="J21" s="6" t="e">
        <f t="shared" si="2"/>
        <v>#DIV/0!</v>
      </c>
    </row>
    <row r="22" spans="1:10">
      <c r="A22" s="73"/>
      <c r="B22" s="3" t="s">
        <v>28</v>
      </c>
      <c r="C22" s="19">
        <v>1.8975188781014021</v>
      </c>
      <c r="D22" s="19">
        <v>0.82869103497547869</v>
      </c>
      <c r="E22" s="1"/>
      <c r="F22" s="1"/>
      <c r="G22" s="58">
        <f t="shared" si="0"/>
        <v>2.29</v>
      </c>
      <c r="H22" s="63" t="e">
        <f t="shared" si="1"/>
        <v>#DIV/0!</v>
      </c>
      <c r="I22" s="61">
        <f>D4+F4-2</f>
        <v>311</v>
      </c>
      <c r="J22" s="6" t="e">
        <f t="shared" si="2"/>
        <v>#DIV/0!</v>
      </c>
    </row>
    <row r="23" spans="1:10">
      <c r="A23" s="73"/>
      <c r="B23" s="17" t="s">
        <v>107</v>
      </c>
      <c r="C23" s="19">
        <v>51.053485620915033</v>
      </c>
      <c r="D23" s="19">
        <v>5.2841125690575304</v>
      </c>
      <c r="E23" s="1"/>
      <c r="F23" s="1"/>
      <c r="G23" s="58">
        <f t="shared" si="0"/>
        <v>9.68</v>
      </c>
      <c r="H23" s="63" t="e">
        <f t="shared" si="1"/>
        <v>#DIV/0!</v>
      </c>
      <c r="I23" s="61">
        <f>D4+F4-2</f>
        <v>311</v>
      </c>
      <c r="J23" s="6" t="e">
        <f t="shared" si="2"/>
        <v>#DIV/0!</v>
      </c>
    </row>
    <row r="24" spans="1:10" ht="19.5" thickBot="1">
      <c r="A24" s="74"/>
      <c r="B24" s="18" t="s">
        <v>108</v>
      </c>
      <c r="C24" s="21">
        <v>49.978530065359493</v>
      </c>
      <c r="D24" s="21">
        <v>6.0690370962315212</v>
      </c>
      <c r="E24" s="27"/>
      <c r="F24" s="27"/>
      <c r="G24" s="59">
        <f t="shared" si="0"/>
        <v>8.25</v>
      </c>
      <c r="H24" s="64" t="e">
        <f t="shared" si="1"/>
        <v>#DIV/0!</v>
      </c>
      <c r="I24" s="8">
        <f>D4+F4-2</f>
        <v>311</v>
      </c>
      <c r="J24" s="7" t="e">
        <f t="shared" si="2"/>
        <v>#DIV/0!</v>
      </c>
    </row>
    <row r="25" spans="1:10" ht="19.5" thickBot="1"/>
    <row r="26" spans="1:10" ht="19.5" thickBot="1">
      <c r="A26" s="67" t="s">
        <v>31</v>
      </c>
      <c r="B26" s="68"/>
      <c r="E26" s="55" t="s">
        <v>32</v>
      </c>
      <c r="F26" s="22"/>
    </row>
    <row r="27" spans="1:10">
      <c r="A27" s="38" t="s">
        <v>33</v>
      </c>
      <c r="B27" s="39" t="s">
        <v>34</v>
      </c>
    </row>
    <row r="28" spans="1:10">
      <c r="A28" s="40" t="s">
        <v>35</v>
      </c>
      <c r="B28" s="41" t="s">
        <v>36</v>
      </c>
    </row>
    <row r="29" spans="1:10" ht="19.5" thickBot="1">
      <c r="A29" s="42" t="s">
        <v>37</v>
      </c>
      <c r="B29" s="43" t="s">
        <v>38</v>
      </c>
      <c r="E29" s="22"/>
      <c r="F29" s="22"/>
    </row>
  </sheetData>
  <mergeCells count="6">
    <mergeCell ref="I4:J4"/>
    <mergeCell ref="A26:B26"/>
    <mergeCell ref="A1:D1"/>
    <mergeCell ref="A6:A13"/>
    <mergeCell ref="A14:A18"/>
    <mergeCell ref="A19:A24"/>
  </mergeCells>
  <phoneticPr fontId="8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N10" sqref="N10"/>
    </sheetView>
  </sheetViews>
  <sheetFormatPr defaultColWidth="8.875" defaultRowHeight="18.75"/>
  <cols>
    <col min="1" max="1" width="17" customWidth="1"/>
    <col min="2" max="2" width="19.375" customWidth="1"/>
    <col min="3" max="3" width="15.125" customWidth="1"/>
    <col min="5" max="5" width="13.125" bestFit="1" customWidth="1"/>
    <col min="7" max="7" width="9.875" bestFit="1" customWidth="1"/>
    <col min="8" max="8" width="7.375" customWidth="1"/>
    <col min="9" max="9" width="6.625" customWidth="1"/>
    <col min="10" max="10" width="7.875" customWidth="1"/>
    <col min="11" max="11" width="8.625" customWidth="1"/>
  </cols>
  <sheetData>
    <row r="1" spans="1:10" ht="23.25" customHeight="1" thickBot="1">
      <c r="A1" s="69" t="s">
        <v>0</v>
      </c>
      <c r="B1" s="70"/>
      <c r="C1" s="70"/>
      <c r="D1" s="71"/>
    </row>
    <row r="2" spans="1:10" ht="16.5" customHeight="1" thickBot="1">
      <c r="A2" s="48"/>
      <c r="B2" s="49"/>
      <c r="C2" s="50"/>
      <c r="D2" s="50"/>
      <c r="G2" s="65" t="s">
        <v>119</v>
      </c>
    </row>
    <row r="3" spans="1:10" ht="19.5" thickBot="1">
      <c r="A3" s="23" t="s">
        <v>1</v>
      </c>
      <c r="B3" s="24" t="s">
        <v>51</v>
      </c>
      <c r="C3" t="s">
        <v>3</v>
      </c>
      <c r="D3" s="25" t="s">
        <v>4</v>
      </c>
      <c r="E3" t="s">
        <v>5</v>
      </c>
      <c r="F3" s="25" t="s">
        <v>4</v>
      </c>
      <c r="G3" s="66" t="s">
        <v>120</v>
      </c>
    </row>
    <row r="4" spans="1:10" ht="19.5" thickBot="1">
      <c r="B4" t="s">
        <v>52</v>
      </c>
      <c r="C4" s="2" t="s">
        <v>6</v>
      </c>
      <c r="D4" s="25">
        <v>85</v>
      </c>
      <c r="E4" s="2" t="s">
        <v>7</v>
      </c>
      <c r="F4" s="1"/>
      <c r="I4" s="67" t="s">
        <v>8</v>
      </c>
      <c r="J4" s="68"/>
    </row>
    <row r="5" spans="1:10" ht="19.5" thickBot="1">
      <c r="B5" s="14" t="s">
        <v>9</v>
      </c>
      <c r="C5" s="15" t="s">
        <v>10</v>
      </c>
      <c r="D5" s="15" t="s">
        <v>11</v>
      </c>
      <c r="E5" s="15" t="s">
        <v>12</v>
      </c>
      <c r="F5" s="8" t="s">
        <v>11</v>
      </c>
      <c r="G5" s="9" t="s">
        <v>13</v>
      </c>
      <c r="H5" s="10" t="s">
        <v>14</v>
      </c>
      <c r="I5" s="15" t="s">
        <v>15</v>
      </c>
      <c r="J5" s="10" t="s">
        <v>16</v>
      </c>
    </row>
    <row r="6" spans="1:10">
      <c r="A6" s="72" t="s">
        <v>17</v>
      </c>
      <c r="B6" s="16" t="s">
        <v>18</v>
      </c>
      <c r="C6" s="19">
        <v>1.3647058823529412</v>
      </c>
      <c r="D6" s="19">
        <v>0.4689677983057588</v>
      </c>
      <c r="E6" s="1"/>
      <c r="F6" s="1"/>
      <c r="G6" s="57">
        <f t="shared" ref="G6:G24" si="0">ABS(ROUND((C6-E6)/SQRT(((($D$4-1)*D6^2)+(($F$4-1)*F6^2))/($D$4+$F$4)),2))</f>
        <v>2.93</v>
      </c>
      <c r="H6" s="63" t="e">
        <f>(C6-E6)/(SQRT(((($D$4-1)*D6^2+($F$4-1)*F6^2)/($D$4+$F$4-2))*((1/$D$4)+(1/$F$4))))</f>
        <v>#DIV/0!</v>
      </c>
      <c r="I6" s="60">
        <f>D4+F4-2</f>
        <v>83</v>
      </c>
      <c r="J6" s="5" t="e">
        <f>TDIST(ABS(H6),I6,2)</f>
        <v>#DIV/0!</v>
      </c>
    </row>
    <row r="7" spans="1:10">
      <c r="A7" s="73"/>
      <c r="B7" s="3" t="s">
        <v>19</v>
      </c>
      <c r="C7" s="19">
        <v>1.4745098039215687</v>
      </c>
      <c r="D7" s="19">
        <v>0.59271496878146024</v>
      </c>
      <c r="E7" s="1"/>
      <c r="F7" s="1"/>
      <c r="G7" s="58">
        <f t="shared" si="0"/>
        <v>2.5</v>
      </c>
      <c r="H7" s="63" t="e">
        <f t="shared" ref="H7:H24" si="1">(C7-E7)/(SQRT(((($D$4-1)*D7^2+($F$4-1)*F7^2)/($D$4+$F$4-2))*((1/$D$4)+(1/$F$4))))</f>
        <v>#DIV/0!</v>
      </c>
      <c r="I7" s="61">
        <f>D4+F4-2</f>
        <v>83</v>
      </c>
      <c r="J7" s="6" t="e">
        <f t="shared" ref="J7:J24" si="2">TDIST(ABS(H7),I7,2)</f>
        <v>#DIV/0!</v>
      </c>
    </row>
    <row r="8" spans="1:10">
      <c r="A8" s="73"/>
      <c r="B8" s="3" t="s">
        <v>20</v>
      </c>
      <c r="C8" s="19">
        <v>1.4784313725490192</v>
      </c>
      <c r="D8" s="19">
        <v>0.61025454631927611</v>
      </c>
      <c r="E8" s="1"/>
      <c r="F8" s="1"/>
      <c r="G8" s="58">
        <f t="shared" si="0"/>
        <v>2.44</v>
      </c>
      <c r="H8" s="63" t="e">
        <f t="shared" si="1"/>
        <v>#DIV/0!</v>
      </c>
      <c r="I8" s="61">
        <f>D4+F4-2</f>
        <v>83</v>
      </c>
      <c r="J8" s="6" t="e">
        <f t="shared" si="2"/>
        <v>#DIV/0!</v>
      </c>
    </row>
    <row r="9" spans="1:10">
      <c r="A9" s="73"/>
      <c r="B9" s="3" t="s">
        <v>21</v>
      </c>
      <c r="C9" s="19">
        <v>1.4852941176470589</v>
      </c>
      <c r="D9" s="19">
        <v>0.576950580481846</v>
      </c>
      <c r="E9" s="1"/>
      <c r="F9" s="1"/>
      <c r="G9" s="58">
        <f t="shared" si="0"/>
        <v>2.59</v>
      </c>
      <c r="H9" s="63" t="e">
        <f t="shared" si="1"/>
        <v>#DIV/0!</v>
      </c>
      <c r="I9" s="61">
        <f>D4+F4-2</f>
        <v>83</v>
      </c>
      <c r="J9" s="6" t="e">
        <f t="shared" si="2"/>
        <v>#DIV/0!</v>
      </c>
    </row>
    <row r="10" spans="1:10">
      <c r="A10" s="73"/>
      <c r="B10" s="3" t="s">
        <v>22</v>
      </c>
      <c r="C10" s="19">
        <v>1.5176470588235293</v>
      </c>
      <c r="D10" s="19">
        <v>0.81249375237890109</v>
      </c>
      <c r="E10" s="1"/>
      <c r="F10" s="1"/>
      <c r="G10" s="58">
        <f t="shared" si="0"/>
        <v>1.88</v>
      </c>
      <c r="H10" s="63" t="e">
        <f t="shared" si="1"/>
        <v>#DIV/0!</v>
      </c>
      <c r="I10" s="61">
        <f>D4+F4-2</f>
        <v>83</v>
      </c>
      <c r="J10" s="6" t="e">
        <f t="shared" si="2"/>
        <v>#DIV/0!</v>
      </c>
    </row>
    <row r="11" spans="1:10">
      <c r="A11" s="73"/>
      <c r="B11" s="3" t="s">
        <v>23</v>
      </c>
      <c r="C11" s="19">
        <v>1.8627450980392162</v>
      </c>
      <c r="D11" s="19">
        <v>0.88161188924621525</v>
      </c>
      <c r="E11" s="1"/>
      <c r="F11" s="1"/>
      <c r="G11" s="58">
        <f t="shared" si="0"/>
        <v>2.13</v>
      </c>
      <c r="H11" s="63" t="e">
        <f t="shared" si="1"/>
        <v>#DIV/0!</v>
      </c>
      <c r="I11" s="61">
        <f>D4+F4-2</f>
        <v>83</v>
      </c>
      <c r="J11" s="6" t="e">
        <f t="shared" si="2"/>
        <v>#DIV/0!</v>
      </c>
    </row>
    <row r="12" spans="1:10">
      <c r="A12" s="73"/>
      <c r="B12" s="3" t="s">
        <v>24</v>
      </c>
      <c r="C12" s="19">
        <v>1.2648401826484019</v>
      </c>
      <c r="D12" s="19">
        <v>0.40902640505129884</v>
      </c>
      <c r="E12" s="1"/>
      <c r="F12" s="1"/>
      <c r="G12" s="58">
        <f t="shared" si="0"/>
        <v>3.11</v>
      </c>
      <c r="H12" s="63" t="e">
        <f t="shared" si="1"/>
        <v>#DIV/0!</v>
      </c>
      <c r="I12" s="61">
        <f>D4+F4-2</f>
        <v>83</v>
      </c>
      <c r="J12" s="6" t="e">
        <f t="shared" si="2"/>
        <v>#DIV/0!</v>
      </c>
    </row>
    <row r="13" spans="1:10" ht="19.5" thickBot="1">
      <c r="A13" s="74"/>
      <c r="B13" s="4" t="s">
        <v>25</v>
      </c>
      <c r="C13" s="19">
        <v>1.4691780821917806</v>
      </c>
      <c r="D13" s="19">
        <v>0.42194189117349412</v>
      </c>
      <c r="E13" s="1"/>
      <c r="F13" s="1"/>
      <c r="G13" s="58">
        <f t="shared" si="0"/>
        <v>3.5</v>
      </c>
      <c r="H13" s="63" t="e">
        <f t="shared" si="1"/>
        <v>#DIV/0!</v>
      </c>
      <c r="I13" s="61">
        <f>D4+F4-2</f>
        <v>83</v>
      </c>
      <c r="J13" s="6" t="e">
        <f t="shared" si="2"/>
        <v>#DIV/0!</v>
      </c>
    </row>
    <row r="14" spans="1:10">
      <c r="A14" s="72" t="s">
        <v>26</v>
      </c>
      <c r="B14" s="16" t="s">
        <v>99</v>
      </c>
      <c r="C14" s="20">
        <v>-1.624501866666667E-2</v>
      </c>
      <c r="D14" s="20">
        <v>5.6601099131463738E-2</v>
      </c>
      <c r="E14" s="26"/>
      <c r="F14" s="26"/>
      <c r="G14" s="58">
        <f>ABS(ROUND((C14-E14)/SQRT(((($D$4-1)*D14^2)+(($F$4-1)*F14^2))/($D$4+$F$4)),2))</f>
        <v>0.28999999999999998</v>
      </c>
      <c r="H14" s="63" t="e">
        <f t="shared" si="1"/>
        <v>#DIV/0!</v>
      </c>
      <c r="I14" s="62">
        <f>D4+F4-2</f>
        <v>83</v>
      </c>
      <c r="J14" s="6" t="e">
        <f t="shared" si="2"/>
        <v>#DIV/0!</v>
      </c>
    </row>
    <row r="15" spans="1:10">
      <c r="A15" s="73"/>
      <c r="B15" s="3" t="s">
        <v>100</v>
      </c>
      <c r="C15" s="19">
        <v>8.963414634146341</v>
      </c>
      <c r="D15" s="19">
        <v>1.7905246672905921</v>
      </c>
      <c r="E15" s="1"/>
      <c r="F15" s="1"/>
      <c r="G15" s="58">
        <f t="shared" si="0"/>
        <v>5.04</v>
      </c>
      <c r="H15" s="63" t="e">
        <f t="shared" si="1"/>
        <v>#DIV/0!</v>
      </c>
      <c r="I15" s="61">
        <f>D4+F4-2</f>
        <v>83</v>
      </c>
      <c r="J15" s="6" t="e">
        <f t="shared" si="2"/>
        <v>#DIV/0!</v>
      </c>
    </row>
    <row r="16" spans="1:10">
      <c r="A16" s="73"/>
      <c r="B16" s="3" t="s">
        <v>101</v>
      </c>
      <c r="C16" s="19">
        <v>1.4166666666666667</v>
      </c>
      <c r="D16" s="19">
        <v>0.62121872026903568</v>
      </c>
      <c r="E16" s="1"/>
      <c r="F16" s="1"/>
      <c r="G16" s="58">
        <f t="shared" si="0"/>
        <v>2.29</v>
      </c>
      <c r="H16" s="63" t="e">
        <f t="shared" si="1"/>
        <v>#DIV/0!</v>
      </c>
      <c r="I16" s="61">
        <f>D4+F4-2</f>
        <v>83</v>
      </c>
      <c r="J16" s="6" t="e">
        <f t="shared" si="2"/>
        <v>#DIV/0!</v>
      </c>
    </row>
    <row r="17" spans="1:10">
      <c r="A17" s="73"/>
      <c r="B17" s="3" t="s">
        <v>102</v>
      </c>
      <c r="C17" s="19">
        <v>4.036585365853659</v>
      </c>
      <c r="D17" s="19">
        <v>0.74718278032306196</v>
      </c>
      <c r="E17" s="1"/>
      <c r="F17" s="1"/>
      <c r="G17" s="58">
        <f t="shared" si="0"/>
        <v>5.43</v>
      </c>
      <c r="H17" s="63" t="e">
        <f t="shared" si="1"/>
        <v>#DIV/0!</v>
      </c>
      <c r="I17" s="61">
        <f>D4+F4-2</f>
        <v>83</v>
      </c>
      <c r="J17" s="6" t="e">
        <f t="shared" si="2"/>
        <v>#DIV/0!</v>
      </c>
    </row>
    <row r="18" spans="1:10" ht="19.5" thickBot="1">
      <c r="A18" s="74"/>
      <c r="B18" s="4" t="s">
        <v>103</v>
      </c>
      <c r="C18" s="19">
        <v>1.411764705882353</v>
      </c>
      <c r="D18" s="19">
        <v>0.55928773289433942</v>
      </c>
      <c r="E18" s="1"/>
      <c r="F18" s="1"/>
      <c r="G18" s="58">
        <f t="shared" si="0"/>
        <v>2.54</v>
      </c>
      <c r="H18" s="63" t="e">
        <f t="shared" si="1"/>
        <v>#DIV/0!</v>
      </c>
      <c r="I18" s="61">
        <f>D4+F4-2</f>
        <v>83</v>
      </c>
      <c r="J18" s="6" t="e">
        <f t="shared" si="2"/>
        <v>#DIV/0!</v>
      </c>
    </row>
    <row r="19" spans="1:10">
      <c r="A19" s="73" t="s">
        <v>27</v>
      </c>
      <c r="B19" s="16" t="s">
        <v>104</v>
      </c>
      <c r="C19" s="19">
        <v>1.2</v>
      </c>
      <c r="D19" s="19">
        <v>0.42840332837724998</v>
      </c>
      <c r="E19" s="1"/>
      <c r="F19" s="1"/>
      <c r="G19" s="58">
        <f t="shared" si="0"/>
        <v>2.82</v>
      </c>
      <c r="H19" s="63" t="e">
        <f t="shared" si="1"/>
        <v>#DIV/0!</v>
      </c>
      <c r="I19" s="61">
        <f>D4+F4-2</f>
        <v>83</v>
      </c>
      <c r="J19" s="6" t="e">
        <f t="shared" si="2"/>
        <v>#DIV/0!</v>
      </c>
    </row>
    <row r="20" spans="1:10">
      <c r="A20" s="73"/>
      <c r="B20" s="3" t="s">
        <v>105</v>
      </c>
      <c r="C20" s="19">
        <v>1.2588235294117647</v>
      </c>
      <c r="D20" s="19">
        <v>0.61649752972112482</v>
      </c>
      <c r="E20" s="1"/>
      <c r="F20" s="1"/>
      <c r="G20" s="58">
        <f t="shared" si="0"/>
        <v>2.0499999999999998</v>
      </c>
      <c r="H20" s="63" t="e">
        <f t="shared" si="1"/>
        <v>#DIV/0!</v>
      </c>
      <c r="I20" s="61">
        <f>D4+F4-2</f>
        <v>83</v>
      </c>
      <c r="J20" s="6" t="e">
        <f t="shared" si="2"/>
        <v>#DIV/0!</v>
      </c>
    </row>
    <row r="21" spans="1:10">
      <c r="A21" s="73"/>
      <c r="B21" s="3" t="s">
        <v>106</v>
      </c>
      <c r="C21" s="19">
        <v>1.1058823529411765</v>
      </c>
      <c r="D21" s="19">
        <v>0.37647058823529411</v>
      </c>
      <c r="E21" s="1"/>
      <c r="F21" s="1"/>
      <c r="G21" s="58">
        <f t="shared" si="0"/>
        <v>2.95</v>
      </c>
      <c r="H21" s="63" t="e">
        <f t="shared" si="1"/>
        <v>#DIV/0!</v>
      </c>
      <c r="I21" s="61">
        <f>D4+F4-2</f>
        <v>83</v>
      </c>
      <c r="J21" s="6" t="e">
        <f t="shared" si="2"/>
        <v>#DIV/0!</v>
      </c>
    </row>
    <row r="22" spans="1:10">
      <c r="A22" s="73"/>
      <c r="B22" s="3" t="s">
        <v>28</v>
      </c>
      <c r="C22" s="19">
        <v>1.1882352941176468</v>
      </c>
      <c r="D22" s="19">
        <v>0.35589180563257783</v>
      </c>
      <c r="E22" s="1"/>
      <c r="F22" s="1"/>
      <c r="G22" s="58">
        <f t="shared" si="0"/>
        <v>3.36</v>
      </c>
      <c r="H22" s="63" t="e">
        <f t="shared" si="1"/>
        <v>#DIV/0!</v>
      </c>
      <c r="I22" s="61">
        <f>D4+F4-2</f>
        <v>83</v>
      </c>
      <c r="J22" s="6" t="e">
        <f t="shared" si="2"/>
        <v>#DIV/0!</v>
      </c>
    </row>
    <row r="23" spans="1:10">
      <c r="A23" s="73"/>
      <c r="B23" s="17" t="s">
        <v>107</v>
      </c>
      <c r="C23" s="19">
        <v>52.446745238095232</v>
      </c>
      <c r="D23" s="19">
        <v>3.7400302577845532</v>
      </c>
      <c r="E23" s="1"/>
      <c r="F23" s="1"/>
      <c r="G23" s="58">
        <f t="shared" si="0"/>
        <v>14.11</v>
      </c>
      <c r="H23" s="63" t="e">
        <f t="shared" si="1"/>
        <v>#DIV/0!</v>
      </c>
      <c r="I23" s="61">
        <f>D4+F4-2</f>
        <v>83</v>
      </c>
      <c r="J23" s="6" t="e">
        <f t="shared" si="2"/>
        <v>#DIV/0!</v>
      </c>
    </row>
    <row r="24" spans="1:10" ht="19.5" thickBot="1">
      <c r="A24" s="74"/>
      <c r="B24" s="18" t="s">
        <v>108</v>
      </c>
      <c r="C24" s="21">
        <v>51.556955952380967</v>
      </c>
      <c r="D24" s="21">
        <v>4.5893740421644802</v>
      </c>
      <c r="E24" s="27"/>
      <c r="F24" s="27"/>
      <c r="G24" s="59">
        <f t="shared" si="0"/>
        <v>11.3</v>
      </c>
      <c r="H24" s="64" t="e">
        <f t="shared" si="1"/>
        <v>#DIV/0!</v>
      </c>
      <c r="I24" s="8">
        <f>D4+F4-2</f>
        <v>83</v>
      </c>
      <c r="J24" s="7" t="e">
        <f t="shared" si="2"/>
        <v>#DIV/0!</v>
      </c>
    </row>
    <row r="25" spans="1:10" ht="19.5" thickBot="1"/>
    <row r="26" spans="1:10" ht="19.5" thickBot="1">
      <c r="A26" s="67" t="s">
        <v>31</v>
      </c>
      <c r="B26" s="68"/>
      <c r="E26" s="55" t="s">
        <v>32</v>
      </c>
      <c r="F26" s="22"/>
    </row>
    <row r="27" spans="1:10">
      <c r="A27" s="38" t="s">
        <v>33</v>
      </c>
      <c r="B27" s="39" t="s">
        <v>34</v>
      </c>
    </row>
    <row r="28" spans="1:10">
      <c r="A28" s="40" t="s">
        <v>35</v>
      </c>
      <c r="B28" s="41" t="s">
        <v>36</v>
      </c>
    </row>
    <row r="29" spans="1:10" ht="19.5" thickBot="1">
      <c r="A29" s="42" t="s">
        <v>37</v>
      </c>
      <c r="B29" s="43" t="s">
        <v>38</v>
      </c>
      <c r="E29" s="22"/>
      <c r="F29" s="22"/>
    </row>
  </sheetData>
  <mergeCells count="6">
    <mergeCell ref="I4:J4"/>
    <mergeCell ref="A26:B26"/>
    <mergeCell ref="A1:D1"/>
    <mergeCell ref="A6:A13"/>
    <mergeCell ref="A14:A18"/>
    <mergeCell ref="A19:A24"/>
  </mergeCells>
  <phoneticPr fontId="8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9"/>
  <sheetViews>
    <sheetView workbookViewId="0">
      <selection sqref="A1:D1"/>
    </sheetView>
  </sheetViews>
  <sheetFormatPr defaultColWidth="8.875" defaultRowHeight="18.75"/>
  <cols>
    <col min="1" max="1" width="11" style="28" customWidth="1"/>
    <col min="2" max="2" width="27.875" style="28" customWidth="1"/>
    <col min="3" max="4" width="7.875" style="29" customWidth="1"/>
    <col min="5" max="5" width="2.125" style="29" customWidth="1"/>
    <col min="6" max="7" width="6.625" style="29" customWidth="1"/>
    <col min="8" max="8" width="2.125" style="29" customWidth="1"/>
    <col min="9" max="10" width="6.125" style="29" customWidth="1"/>
    <col min="11" max="11" width="2.875" style="29" customWidth="1"/>
    <col min="12" max="13" width="6.5" style="29" customWidth="1"/>
    <col min="14" max="14" width="2" style="29" customWidth="1"/>
    <col min="15" max="16" width="7" style="29" customWidth="1"/>
    <col min="17" max="17" width="1.125" style="29" customWidth="1"/>
    <col min="18" max="19" width="6.875" style="29" customWidth="1"/>
    <col min="20" max="20" width="2.625" style="29" customWidth="1"/>
    <col min="21" max="22" width="6.625" style="29" customWidth="1"/>
    <col min="23" max="253" width="8.875" style="28"/>
    <col min="254" max="254" width="11" style="28" customWidth="1"/>
    <col min="255" max="255" width="27.875" style="28" customWidth="1"/>
    <col min="256" max="257" width="7.875" style="28" customWidth="1"/>
    <col min="258" max="258" width="2.125" style="28" customWidth="1"/>
    <col min="259" max="260" width="6.625" style="28" customWidth="1"/>
    <col min="261" max="261" width="2.125" style="28" customWidth="1"/>
    <col min="262" max="263" width="6.125" style="28" customWidth="1"/>
    <col min="264" max="264" width="2.875" style="28" customWidth="1"/>
    <col min="265" max="266" width="6.5" style="28" customWidth="1"/>
    <col min="267" max="267" width="2" style="28" customWidth="1"/>
    <col min="268" max="269" width="7" style="28" customWidth="1"/>
    <col min="270" max="270" width="1.125" style="28" customWidth="1"/>
    <col min="271" max="272" width="6.875" style="28" customWidth="1"/>
    <col min="273" max="273" width="2.625" style="28" customWidth="1"/>
    <col min="274" max="509" width="8.875" style="28"/>
    <col min="510" max="510" width="11" style="28" customWidth="1"/>
    <col min="511" max="511" width="27.875" style="28" customWidth="1"/>
    <col min="512" max="513" width="7.875" style="28" customWidth="1"/>
    <col min="514" max="514" width="2.125" style="28" customWidth="1"/>
    <col min="515" max="516" width="6.625" style="28" customWidth="1"/>
    <col min="517" max="517" width="2.125" style="28" customWidth="1"/>
    <col min="518" max="519" width="6.125" style="28" customWidth="1"/>
    <col min="520" max="520" width="2.875" style="28" customWidth="1"/>
    <col min="521" max="522" width="6.5" style="28" customWidth="1"/>
    <col min="523" max="523" width="2" style="28" customWidth="1"/>
    <col min="524" max="525" width="7" style="28" customWidth="1"/>
    <col min="526" max="526" width="1.125" style="28" customWidth="1"/>
    <col min="527" max="528" width="6.875" style="28" customWidth="1"/>
    <col min="529" max="529" width="2.625" style="28" customWidth="1"/>
    <col min="530" max="765" width="8.875" style="28"/>
    <col min="766" max="766" width="11" style="28" customWidth="1"/>
    <col min="767" max="767" width="27.875" style="28" customWidth="1"/>
    <col min="768" max="769" width="7.875" style="28" customWidth="1"/>
    <col min="770" max="770" width="2.125" style="28" customWidth="1"/>
    <col min="771" max="772" width="6.625" style="28" customWidth="1"/>
    <col min="773" max="773" width="2.125" style="28" customWidth="1"/>
    <col min="774" max="775" width="6.125" style="28" customWidth="1"/>
    <col min="776" max="776" width="2.875" style="28" customWidth="1"/>
    <col min="777" max="778" width="6.5" style="28" customWidth="1"/>
    <col min="779" max="779" width="2" style="28" customWidth="1"/>
    <col min="780" max="781" width="7" style="28" customWidth="1"/>
    <col min="782" max="782" width="1.125" style="28" customWidth="1"/>
    <col min="783" max="784" width="6.875" style="28" customWidth="1"/>
    <col min="785" max="785" width="2.625" style="28" customWidth="1"/>
    <col min="786" max="1021" width="8.875" style="28"/>
    <col min="1022" max="1022" width="11" style="28" customWidth="1"/>
    <col min="1023" max="1023" width="27.875" style="28" customWidth="1"/>
    <col min="1024" max="1025" width="7.875" style="28" customWidth="1"/>
    <col min="1026" max="1026" width="2.125" style="28" customWidth="1"/>
    <col min="1027" max="1028" width="6.625" style="28" customWidth="1"/>
    <col min="1029" max="1029" width="2.125" style="28" customWidth="1"/>
    <col min="1030" max="1031" width="6.125" style="28" customWidth="1"/>
    <col min="1032" max="1032" width="2.875" style="28" customWidth="1"/>
    <col min="1033" max="1034" width="6.5" style="28" customWidth="1"/>
    <col min="1035" max="1035" width="2" style="28" customWidth="1"/>
    <col min="1036" max="1037" width="7" style="28" customWidth="1"/>
    <col min="1038" max="1038" width="1.125" style="28" customWidth="1"/>
    <col min="1039" max="1040" width="6.875" style="28" customWidth="1"/>
    <col min="1041" max="1041" width="2.625" style="28" customWidth="1"/>
    <col min="1042" max="1277" width="8.875" style="28"/>
    <col min="1278" max="1278" width="11" style="28" customWidth="1"/>
    <col min="1279" max="1279" width="27.875" style="28" customWidth="1"/>
    <col min="1280" max="1281" width="7.875" style="28" customWidth="1"/>
    <col min="1282" max="1282" width="2.125" style="28" customWidth="1"/>
    <col min="1283" max="1284" width="6.625" style="28" customWidth="1"/>
    <col min="1285" max="1285" width="2.125" style="28" customWidth="1"/>
    <col min="1286" max="1287" width="6.125" style="28" customWidth="1"/>
    <col min="1288" max="1288" width="2.875" style="28" customWidth="1"/>
    <col min="1289" max="1290" width="6.5" style="28" customWidth="1"/>
    <col min="1291" max="1291" width="2" style="28" customWidth="1"/>
    <col min="1292" max="1293" width="7" style="28" customWidth="1"/>
    <col min="1294" max="1294" width="1.125" style="28" customWidth="1"/>
    <col min="1295" max="1296" width="6.875" style="28" customWidth="1"/>
    <col min="1297" max="1297" width="2.625" style="28" customWidth="1"/>
    <col min="1298" max="1533" width="8.875" style="28"/>
    <col min="1534" max="1534" width="11" style="28" customWidth="1"/>
    <col min="1535" max="1535" width="27.875" style="28" customWidth="1"/>
    <col min="1536" max="1537" width="7.875" style="28" customWidth="1"/>
    <col min="1538" max="1538" width="2.125" style="28" customWidth="1"/>
    <col min="1539" max="1540" width="6.625" style="28" customWidth="1"/>
    <col min="1541" max="1541" width="2.125" style="28" customWidth="1"/>
    <col min="1542" max="1543" width="6.125" style="28" customWidth="1"/>
    <col min="1544" max="1544" width="2.875" style="28" customWidth="1"/>
    <col min="1545" max="1546" width="6.5" style="28" customWidth="1"/>
    <col min="1547" max="1547" width="2" style="28" customWidth="1"/>
    <col min="1548" max="1549" width="7" style="28" customWidth="1"/>
    <col min="1550" max="1550" width="1.125" style="28" customWidth="1"/>
    <col min="1551" max="1552" width="6.875" style="28" customWidth="1"/>
    <col min="1553" max="1553" width="2.625" style="28" customWidth="1"/>
    <col min="1554" max="1789" width="8.875" style="28"/>
    <col min="1790" max="1790" width="11" style="28" customWidth="1"/>
    <col min="1791" max="1791" width="27.875" style="28" customWidth="1"/>
    <col min="1792" max="1793" width="7.875" style="28" customWidth="1"/>
    <col min="1794" max="1794" width="2.125" style="28" customWidth="1"/>
    <col min="1795" max="1796" width="6.625" style="28" customWidth="1"/>
    <col min="1797" max="1797" width="2.125" style="28" customWidth="1"/>
    <col min="1798" max="1799" width="6.125" style="28" customWidth="1"/>
    <col min="1800" max="1800" width="2.875" style="28" customWidth="1"/>
    <col min="1801" max="1802" width="6.5" style="28" customWidth="1"/>
    <col min="1803" max="1803" width="2" style="28" customWidth="1"/>
    <col min="1804" max="1805" width="7" style="28" customWidth="1"/>
    <col min="1806" max="1806" width="1.125" style="28" customWidth="1"/>
    <col min="1807" max="1808" width="6.875" style="28" customWidth="1"/>
    <col min="1809" max="1809" width="2.625" style="28" customWidth="1"/>
    <col min="1810" max="2045" width="8.875" style="28"/>
    <col min="2046" max="2046" width="11" style="28" customWidth="1"/>
    <col min="2047" max="2047" width="27.875" style="28" customWidth="1"/>
    <col min="2048" max="2049" width="7.875" style="28" customWidth="1"/>
    <col min="2050" max="2050" width="2.125" style="28" customWidth="1"/>
    <col min="2051" max="2052" width="6.625" style="28" customWidth="1"/>
    <col min="2053" max="2053" width="2.125" style="28" customWidth="1"/>
    <col min="2054" max="2055" width="6.125" style="28" customWidth="1"/>
    <col min="2056" max="2056" width="2.875" style="28" customWidth="1"/>
    <col min="2057" max="2058" width="6.5" style="28" customWidth="1"/>
    <col min="2059" max="2059" width="2" style="28" customWidth="1"/>
    <col min="2060" max="2061" width="7" style="28" customWidth="1"/>
    <col min="2062" max="2062" width="1.125" style="28" customWidth="1"/>
    <col min="2063" max="2064" width="6.875" style="28" customWidth="1"/>
    <col min="2065" max="2065" width="2.625" style="28" customWidth="1"/>
    <col min="2066" max="2301" width="8.875" style="28"/>
    <col min="2302" max="2302" width="11" style="28" customWidth="1"/>
    <col min="2303" max="2303" width="27.875" style="28" customWidth="1"/>
    <col min="2304" max="2305" width="7.875" style="28" customWidth="1"/>
    <col min="2306" max="2306" width="2.125" style="28" customWidth="1"/>
    <col min="2307" max="2308" width="6.625" style="28" customWidth="1"/>
    <col min="2309" max="2309" width="2.125" style="28" customWidth="1"/>
    <col min="2310" max="2311" width="6.125" style="28" customWidth="1"/>
    <col min="2312" max="2312" width="2.875" style="28" customWidth="1"/>
    <col min="2313" max="2314" width="6.5" style="28" customWidth="1"/>
    <col min="2315" max="2315" width="2" style="28" customWidth="1"/>
    <col min="2316" max="2317" width="7" style="28" customWidth="1"/>
    <col min="2318" max="2318" width="1.125" style="28" customWidth="1"/>
    <col min="2319" max="2320" width="6.875" style="28" customWidth="1"/>
    <col min="2321" max="2321" width="2.625" style="28" customWidth="1"/>
    <col min="2322" max="2557" width="8.875" style="28"/>
    <col min="2558" max="2558" width="11" style="28" customWidth="1"/>
    <col min="2559" max="2559" width="27.875" style="28" customWidth="1"/>
    <col min="2560" max="2561" width="7.875" style="28" customWidth="1"/>
    <col min="2562" max="2562" width="2.125" style="28" customWidth="1"/>
    <col min="2563" max="2564" width="6.625" style="28" customWidth="1"/>
    <col min="2565" max="2565" width="2.125" style="28" customWidth="1"/>
    <col min="2566" max="2567" width="6.125" style="28" customWidth="1"/>
    <col min="2568" max="2568" width="2.875" style="28" customWidth="1"/>
    <col min="2569" max="2570" width="6.5" style="28" customWidth="1"/>
    <col min="2571" max="2571" width="2" style="28" customWidth="1"/>
    <col min="2572" max="2573" width="7" style="28" customWidth="1"/>
    <col min="2574" max="2574" width="1.125" style="28" customWidth="1"/>
    <col min="2575" max="2576" width="6.875" style="28" customWidth="1"/>
    <col min="2577" max="2577" width="2.625" style="28" customWidth="1"/>
    <col min="2578" max="2813" width="8.875" style="28"/>
    <col min="2814" max="2814" width="11" style="28" customWidth="1"/>
    <col min="2815" max="2815" width="27.875" style="28" customWidth="1"/>
    <col min="2816" max="2817" width="7.875" style="28" customWidth="1"/>
    <col min="2818" max="2818" width="2.125" style="28" customWidth="1"/>
    <col min="2819" max="2820" width="6.625" style="28" customWidth="1"/>
    <col min="2821" max="2821" width="2.125" style="28" customWidth="1"/>
    <col min="2822" max="2823" width="6.125" style="28" customWidth="1"/>
    <col min="2824" max="2824" width="2.875" style="28" customWidth="1"/>
    <col min="2825" max="2826" width="6.5" style="28" customWidth="1"/>
    <col min="2827" max="2827" width="2" style="28" customWidth="1"/>
    <col min="2828" max="2829" width="7" style="28" customWidth="1"/>
    <col min="2830" max="2830" width="1.125" style="28" customWidth="1"/>
    <col min="2831" max="2832" width="6.875" style="28" customWidth="1"/>
    <col min="2833" max="2833" width="2.625" style="28" customWidth="1"/>
    <col min="2834" max="3069" width="8.875" style="28"/>
    <col min="3070" max="3070" width="11" style="28" customWidth="1"/>
    <col min="3071" max="3071" width="27.875" style="28" customWidth="1"/>
    <col min="3072" max="3073" width="7.875" style="28" customWidth="1"/>
    <col min="3074" max="3074" width="2.125" style="28" customWidth="1"/>
    <col min="3075" max="3076" width="6.625" style="28" customWidth="1"/>
    <col min="3077" max="3077" width="2.125" style="28" customWidth="1"/>
    <col min="3078" max="3079" width="6.125" style="28" customWidth="1"/>
    <col min="3080" max="3080" width="2.875" style="28" customWidth="1"/>
    <col min="3081" max="3082" width="6.5" style="28" customWidth="1"/>
    <col min="3083" max="3083" width="2" style="28" customWidth="1"/>
    <col min="3084" max="3085" width="7" style="28" customWidth="1"/>
    <col min="3086" max="3086" width="1.125" style="28" customWidth="1"/>
    <col min="3087" max="3088" width="6.875" style="28" customWidth="1"/>
    <col min="3089" max="3089" width="2.625" style="28" customWidth="1"/>
    <col min="3090" max="3325" width="8.875" style="28"/>
    <col min="3326" max="3326" width="11" style="28" customWidth="1"/>
    <col min="3327" max="3327" width="27.875" style="28" customWidth="1"/>
    <col min="3328" max="3329" width="7.875" style="28" customWidth="1"/>
    <col min="3330" max="3330" width="2.125" style="28" customWidth="1"/>
    <col min="3331" max="3332" width="6.625" style="28" customWidth="1"/>
    <col min="3333" max="3333" width="2.125" style="28" customWidth="1"/>
    <col min="3334" max="3335" width="6.125" style="28" customWidth="1"/>
    <col min="3336" max="3336" width="2.875" style="28" customWidth="1"/>
    <col min="3337" max="3338" width="6.5" style="28" customWidth="1"/>
    <col min="3339" max="3339" width="2" style="28" customWidth="1"/>
    <col min="3340" max="3341" width="7" style="28" customWidth="1"/>
    <col min="3342" max="3342" width="1.125" style="28" customWidth="1"/>
    <col min="3343" max="3344" width="6.875" style="28" customWidth="1"/>
    <col min="3345" max="3345" width="2.625" style="28" customWidth="1"/>
    <col min="3346" max="3581" width="8.875" style="28"/>
    <col min="3582" max="3582" width="11" style="28" customWidth="1"/>
    <col min="3583" max="3583" width="27.875" style="28" customWidth="1"/>
    <col min="3584" max="3585" width="7.875" style="28" customWidth="1"/>
    <col min="3586" max="3586" width="2.125" style="28" customWidth="1"/>
    <col min="3587" max="3588" width="6.625" style="28" customWidth="1"/>
    <col min="3589" max="3589" width="2.125" style="28" customWidth="1"/>
    <col min="3590" max="3591" width="6.125" style="28" customWidth="1"/>
    <col min="3592" max="3592" width="2.875" style="28" customWidth="1"/>
    <col min="3593" max="3594" width="6.5" style="28" customWidth="1"/>
    <col min="3595" max="3595" width="2" style="28" customWidth="1"/>
    <col min="3596" max="3597" width="7" style="28" customWidth="1"/>
    <col min="3598" max="3598" width="1.125" style="28" customWidth="1"/>
    <col min="3599" max="3600" width="6.875" style="28" customWidth="1"/>
    <col min="3601" max="3601" width="2.625" style="28" customWidth="1"/>
    <col min="3602" max="3837" width="8.875" style="28"/>
    <col min="3838" max="3838" width="11" style="28" customWidth="1"/>
    <col min="3839" max="3839" width="27.875" style="28" customWidth="1"/>
    <col min="3840" max="3841" width="7.875" style="28" customWidth="1"/>
    <col min="3842" max="3842" width="2.125" style="28" customWidth="1"/>
    <col min="3843" max="3844" width="6.625" style="28" customWidth="1"/>
    <col min="3845" max="3845" width="2.125" style="28" customWidth="1"/>
    <col min="3846" max="3847" width="6.125" style="28" customWidth="1"/>
    <col min="3848" max="3848" width="2.875" style="28" customWidth="1"/>
    <col min="3849" max="3850" width="6.5" style="28" customWidth="1"/>
    <col min="3851" max="3851" width="2" style="28" customWidth="1"/>
    <col min="3852" max="3853" width="7" style="28" customWidth="1"/>
    <col min="3854" max="3854" width="1.125" style="28" customWidth="1"/>
    <col min="3855" max="3856" width="6.875" style="28" customWidth="1"/>
    <col min="3857" max="3857" width="2.625" style="28" customWidth="1"/>
    <col min="3858" max="4093" width="8.875" style="28"/>
    <col min="4094" max="4094" width="11" style="28" customWidth="1"/>
    <col min="4095" max="4095" width="27.875" style="28" customWidth="1"/>
    <col min="4096" max="4097" width="7.875" style="28" customWidth="1"/>
    <col min="4098" max="4098" width="2.125" style="28" customWidth="1"/>
    <col min="4099" max="4100" width="6.625" style="28" customWidth="1"/>
    <col min="4101" max="4101" width="2.125" style="28" customWidth="1"/>
    <col min="4102" max="4103" width="6.125" style="28" customWidth="1"/>
    <col min="4104" max="4104" width="2.875" style="28" customWidth="1"/>
    <col min="4105" max="4106" width="6.5" style="28" customWidth="1"/>
    <col min="4107" max="4107" width="2" style="28" customWidth="1"/>
    <col min="4108" max="4109" width="7" style="28" customWidth="1"/>
    <col min="4110" max="4110" width="1.125" style="28" customWidth="1"/>
    <col min="4111" max="4112" width="6.875" style="28" customWidth="1"/>
    <col min="4113" max="4113" width="2.625" style="28" customWidth="1"/>
    <col min="4114" max="4349" width="8.875" style="28"/>
    <col min="4350" max="4350" width="11" style="28" customWidth="1"/>
    <col min="4351" max="4351" width="27.875" style="28" customWidth="1"/>
    <col min="4352" max="4353" width="7.875" style="28" customWidth="1"/>
    <col min="4354" max="4354" width="2.125" style="28" customWidth="1"/>
    <col min="4355" max="4356" width="6.625" style="28" customWidth="1"/>
    <col min="4357" max="4357" width="2.125" style="28" customWidth="1"/>
    <col min="4358" max="4359" width="6.125" style="28" customWidth="1"/>
    <col min="4360" max="4360" width="2.875" style="28" customWidth="1"/>
    <col min="4361" max="4362" width="6.5" style="28" customWidth="1"/>
    <col min="4363" max="4363" width="2" style="28" customWidth="1"/>
    <col min="4364" max="4365" width="7" style="28" customWidth="1"/>
    <col min="4366" max="4366" width="1.125" style="28" customWidth="1"/>
    <col min="4367" max="4368" width="6.875" style="28" customWidth="1"/>
    <col min="4369" max="4369" width="2.625" style="28" customWidth="1"/>
    <col min="4370" max="4605" width="8.875" style="28"/>
    <col min="4606" max="4606" width="11" style="28" customWidth="1"/>
    <col min="4607" max="4607" width="27.875" style="28" customWidth="1"/>
    <col min="4608" max="4609" width="7.875" style="28" customWidth="1"/>
    <col min="4610" max="4610" width="2.125" style="28" customWidth="1"/>
    <col min="4611" max="4612" width="6.625" style="28" customWidth="1"/>
    <col min="4613" max="4613" width="2.125" style="28" customWidth="1"/>
    <col min="4614" max="4615" width="6.125" style="28" customWidth="1"/>
    <col min="4616" max="4616" width="2.875" style="28" customWidth="1"/>
    <col min="4617" max="4618" width="6.5" style="28" customWidth="1"/>
    <col min="4619" max="4619" width="2" style="28" customWidth="1"/>
    <col min="4620" max="4621" width="7" style="28" customWidth="1"/>
    <col min="4622" max="4622" width="1.125" style="28" customWidth="1"/>
    <col min="4623" max="4624" width="6.875" style="28" customWidth="1"/>
    <col min="4625" max="4625" width="2.625" style="28" customWidth="1"/>
    <col min="4626" max="4861" width="8.875" style="28"/>
    <col min="4862" max="4862" width="11" style="28" customWidth="1"/>
    <col min="4863" max="4863" width="27.875" style="28" customWidth="1"/>
    <col min="4864" max="4865" width="7.875" style="28" customWidth="1"/>
    <col min="4866" max="4866" width="2.125" style="28" customWidth="1"/>
    <col min="4867" max="4868" width="6.625" style="28" customWidth="1"/>
    <col min="4869" max="4869" width="2.125" style="28" customWidth="1"/>
    <col min="4870" max="4871" width="6.125" style="28" customWidth="1"/>
    <col min="4872" max="4872" width="2.875" style="28" customWidth="1"/>
    <col min="4873" max="4874" width="6.5" style="28" customWidth="1"/>
    <col min="4875" max="4875" width="2" style="28" customWidth="1"/>
    <col min="4876" max="4877" width="7" style="28" customWidth="1"/>
    <col min="4878" max="4878" width="1.125" style="28" customWidth="1"/>
    <col min="4879" max="4880" width="6.875" style="28" customWidth="1"/>
    <col min="4881" max="4881" width="2.625" style="28" customWidth="1"/>
    <col min="4882" max="5117" width="8.875" style="28"/>
    <col min="5118" max="5118" width="11" style="28" customWidth="1"/>
    <col min="5119" max="5119" width="27.875" style="28" customWidth="1"/>
    <col min="5120" max="5121" width="7.875" style="28" customWidth="1"/>
    <col min="5122" max="5122" width="2.125" style="28" customWidth="1"/>
    <col min="5123" max="5124" width="6.625" style="28" customWidth="1"/>
    <col min="5125" max="5125" width="2.125" style="28" customWidth="1"/>
    <col min="5126" max="5127" width="6.125" style="28" customWidth="1"/>
    <col min="5128" max="5128" width="2.875" style="28" customWidth="1"/>
    <col min="5129" max="5130" width="6.5" style="28" customWidth="1"/>
    <col min="5131" max="5131" width="2" style="28" customWidth="1"/>
    <col min="5132" max="5133" width="7" style="28" customWidth="1"/>
    <col min="5134" max="5134" width="1.125" style="28" customWidth="1"/>
    <col min="5135" max="5136" width="6.875" style="28" customWidth="1"/>
    <col min="5137" max="5137" width="2.625" style="28" customWidth="1"/>
    <col min="5138" max="5373" width="8.875" style="28"/>
    <col min="5374" max="5374" width="11" style="28" customWidth="1"/>
    <col min="5375" max="5375" width="27.875" style="28" customWidth="1"/>
    <col min="5376" max="5377" width="7.875" style="28" customWidth="1"/>
    <col min="5378" max="5378" width="2.125" style="28" customWidth="1"/>
    <col min="5379" max="5380" width="6.625" style="28" customWidth="1"/>
    <col min="5381" max="5381" width="2.125" style="28" customWidth="1"/>
    <col min="5382" max="5383" width="6.125" style="28" customWidth="1"/>
    <col min="5384" max="5384" width="2.875" style="28" customWidth="1"/>
    <col min="5385" max="5386" width="6.5" style="28" customWidth="1"/>
    <col min="5387" max="5387" width="2" style="28" customWidth="1"/>
    <col min="5388" max="5389" width="7" style="28" customWidth="1"/>
    <col min="5390" max="5390" width="1.125" style="28" customWidth="1"/>
    <col min="5391" max="5392" width="6.875" style="28" customWidth="1"/>
    <col min="5393" max="5393" width="2.625" style="28" customWidth="1"/>
    <col min="5394" max="5629" width="8.875" style="28"/>
    <col min="5630" max="5630" width="11" style="28" customWidth="1"/>
    <col min="5631" max="5631" width="27.875" style="28" customWidth="1"/>
    <col min="5632" max="5633" width="7.875" style="28" customWidth="1"/>
    <col min="5634" max="5634" width="2.125" style="28" customWidth="1"/>
    <col min="5635" max="5636" width="6.625" style="28" customWidth="1"/>
    <col min="5637" max="5637" width="2.125" style="28" customWidth="1"/>
    <col min="5638" max="5639" width="6.125" style="28" customWidth="1"/>
    <col min="5640" max="5640" width="2.875" style="28" customWidth="1"/>
    <col min="5641" max="5642" width="6.5" style="28" customWidth="1"/>
    <col min="5643" max="5643" width="2" style="28" customWidth="1"/>
    <col min="5644" max="5645" width="7" style="28" customWidth="1"/>
    <col min="5646" max="5646" width="1.125" style="28" customWidth="1"/>
    <col min="5647" max="5648" width="6.875" style="28" customWidth="1"/>
    <col min="5649" max="5649" width="2.625" style="28" customWidth="1"/>
    <col min="5650" max="5885" width="8.875" style="28"/>
    <col min="5886" max="5886" width="11" style="28" customWidth="1"/>
    <col min="5887" max="5887" width="27.875" style="28" customWidth="1"/>
    <col min="5888" max="5889" width="7.875" style="28" customWidth="1"/>
    <col min="5890" max="5890" width="2.125" style="28" customWidth="1"/>
    <col min="5891" max="5892" width="6.625" style="28" customWidth="1"/>
    <col min="5893" max="5893" width="2.125" style="28" customWidth="1"/>
    <col min="5894" max="5895" width="6.125" style="28" customWidth="1"/>
    <col min="5896" max="5896" width="2.875" style="28" customWidth="1"/>
    <col min="5897" max="5898" width="6.5" style="28" customWidth="1"/>
    <col min="5899" max="5899" width="2" style="28" customWidth="1"/>
    <col min="5900" max="5901" width="7" style="28" customWidth="1"/>
    <col min="5902" max="5902" width="1.125" style="28" customWidth="1"/>
    <col min="5903" max="5904" width="6.875" style="28" customWidth="1"/>
    <col min="5905" max="5905" width="2.625" style="28" customWidth="1"/>
    <col min="5906" max="6141" width="8.875" style="28"/>
    <col min="6142" max="6142" width="11" style="28" customWidth="1"/>
    <col min="6143" max="6143" width="27.875" style="28" customWidth="1"/>
    <col min="6144" max="6145" width="7.875" style="28" customWidth="1"/>
    <col min="6146" max="6146" width="2.125" style="28" customWidth="1"/>
    <col min="6147" max="6148" width="6.625" style="28" customWidth="1"/>
    <col min="6149" max="6149" width="2.125" style="28" customWidth="1"/>
    <col min="6150" max="6151" width="6.125" style="28" customWidth="1"/>
    <col min="6152" max="6152" width="2.875" style="28" customWidth="1"/>
    <col min="6153" max="6154" width="6.5" style="28" customWidth="1"/>
    <col min="6155" max="6155" width="2" style="28" customWidth="1"/>
    <col min="6156" max="6157" width="7" style="28" customWidth="1"/>
    <col min="6158" max="6158" width="1.125" style="28" customWidth="1"/>
    <col min="6159" max="6160" width="6.875" style="28" customWidth="1"/>
    <col min="6161" max="6161" width="2.625" style="28" customWidth="1"/>
    <col min="6162" max="6397" width="8.875" style="28"/>
    <col min="6398" max="6398" width="11" style="28" customWidth="1"/>
    <col min="6399" max="6399" width="27.875" style="28" customWidth="1"/>
    <col min="6400" max="6401" width="7.875" style="28" customWidth="1"/>
    <col min="6402" max="6402" width="2.125" style="28" customWidth="1"/>
    <col min="6403" max="6404" width="6.625" style="28" customWidth="1"/>
    <col min="6405" max="6405" width="2.125" style="28" customWidth="1"/>
    <col min="6406" max="6407" width="6.125" style="28" customWidth="1"/>
    <col min="6408" max="6408" width="2.875" style="28" customWidth="1"/>
    <col min="6409" max="6410" width="6.5" style="28" customWidth="1"/>
    <col min="6411" max="6411" width="2" style="28" customWidth="1"/>
    <col min="6412" max="6413" width="7" style="28" customWidth="1"/>
    <col min="6414" max="6414" width="1.125" style="28" customWidth="1"/>
    <col min="6415" max="6416" width="6.875" style="28" customWidth="1"/>
    <col min="6417" max="6417" width="2.625" style="28" customWidth="1"/>
    <col min="6418" max="6653" width="8.875" style="28"/>
    <col min="6654" max="6654" width="11" style="28" customWidth="1"/>
    <col min="6655" max="6655" width="27.875" style="28" customWidth="1"/>
    <col min="6656" max="6657" width="7.875" style="28" customWidth="1"/>
    <col min="6658" max="6658" width="2.125" style="28" customWidth="1"/>
    <col min="6659" max="6660" width="6.625" style="28" customWidth="1"/>
    <col min="6661" max="6661" width="2.125" style="28" customWidth="1"/>
    <col min="6662" max="6663" width="6.125" style="28" customWidth="1"/>
    <col min="6664" max="6664" width="2.875" style="28" customWidth="1"/>
    <col min="6665" max="6666" width="6.5" style="28" customWidth="1"/>
    <col min="6667" max="6667" width="2" style="28" customWidth="1"/>
    <col min="6668" max="6669" width="7" style="28" customWidth="1"/>
    <col min="6670" max="6670" width="1.125" style="28" customWidth="1"/>
    <col min="6671" max="6672" width="6.875" style="28" customWidth="1"/>
    <col min="6673" max="6673" width="2.625" style="28" customWidth="1"/>
    <col min="6674" max="6909" width="8.875" style="28"/>
    <col min="6910" max="6910" width="11" style="28" customWidth="1"/>
    <col min="6911" max="6911" width="27.875" style="28" customWidth="1"/>
    <col min="6912" max="6913" width="7.875" style="28" customWidth="1"/>
    <col min="6914" max="6914" width="2.125" style="28" customWidth="1"/>
    <col min="6915" max="6916" width="6.625" style="28" customWidth="1"/>
    <col min="6917" max="6917" width="2.125" style="28" customWidth="1"/>
    <col min="6918" max="6919" width="6.125" style="28" customWidth="1"/>
    <col min="6920" max="6920" width="2.875" style="28" customWidth="1"/>
    <col min="6921" max="6922" width="6.5" style="28" customWidth="1"/>
    <col min="6923" max="6923" width="2" style="28" customWidth="1"/>
    <col min="6924" max="6925" width="7" style="28" customWidth="1"/>
    <col min="6926" max="6926" width="1.125" style="28" customWidth="1"/>
    <col min="6927" max="6928" width="6.875" style="28" customWidth="1"/>
    <col min="6929" max="6929" width="2.625" style="28" customWidth="1"/>
    <col min="6930" max="7165" width="8.875" style="28"/>
    <col min="7166" max="7166" width="11" style="28" customWidth="1"/>
    <col min="7167" max="7167" width="27.875" style="28" customWidth="1"/>
    <col min="7168" max="7169" width="7.875" style="28" customWidth="1"/>
    <col min="7170" max="7170" width="2.125" style="28" customWidth="1"/>
    <col min="7171" max="7172" width="6.625" style="28" customWidth="1"/>
    <col min="7173" max="7173" width="2.125" style="28" customWidth="1"/>
    <col min="7174" max="7175" width="6.125" style="28" customWidth="1"/>
    <col min="7176" max="7176" width="2.875" style="28" customWidth="1"/>
    <col min="7177" max="7178" width="6.5" style="28" customWidth="1"/>
    <col min="7179" max="7179" width="2" style="28" customWidth="1"/>
    <col min="7180" max="7181" width="7" style="28" customWidth="1"/>
    <col min="7182" max="7182" width="1.125" style="28" customWidth="1"/>
    <col min="7183" max="7184" width="6.875" style="28" customWidth="1"/>
    <col min="7185" max="7185" width="2.625" style="28" customWidth="1"/>
    <col min="7186" max="7421" width="8.875" style="28"/>
    <col min="7422" max="7422" width="11" style="28" customWidth="1"/>
    <col min="7423" max="7423" width="27.875" style="28" customWidth="1"/>
    <col min="7424" max="7425" width="7.875" style="28" customWidth="1"/>
    <col min="7426" max="7426" width="2.125" style="28" customWidth="1"/>
    <col min="7427" max="7428" width="6.625" style="28" customWidth="1"/>
    <col min="7429" max="7429" width="2.125" style="28" customWidth="1"/>
    <col min="7430" max="7431" width="6.125" style="28" customWidth="1"/>
    <col min="7432" max="7432" width="2.875" style="28" customWidth="1"/>
    <col min="7433" max="7434" width="6.5" style="28" customWidth="1"/>
    <col min="7435" max="7435" width="2" style="28" customWidth="1"/>
    <col min="7436" max="7437" width="7" style="28" customWidth="1"/>
    <col min="7438" max="7438" width="1.125" style="28" customWidth="1"/>
    <col min="7439" max="7440" width="6.875" style="28" customWidth="1"/>
    <col min="7441" max="7441" width="2.625" style="28" customWidth="1"/>
    <col min="7442" max="7677" width="8.875" style="28"/>
    <col min="7678" max="7678" width="11" style="28" customWidth="1"/>
    <col min="7679" max="7679" width="27.875" style="28" customWidth="1"/>
    <col min="7680" max="7681" width="7.875" style="28" customWidth="1"/>
    <col min="7682" max="7682" width="2.125" style="28" customWidth="1"/>
    <col min="7683" max="7684" width="6.625" style="28" customWidth="1"/>
    <col min="7685" max="7685" width="2.125" style="28" customWidth="1"/>
    <col min="7686" max="7687" width="6.125" style="28" customWidth="1"/>
    <col min="7688" max="7688" width="2.875" style="28" customWidth="1"/>
    <col min="7689" max="7690" width="6.5" style="28" customWidth="1"/>
    <col min="7691" max="7691" width="2" style="28" customWidth="1"/>
    <col min="7692" max="7693" width="7" style="28" customWidth="1"/>
    <col min="7694" max="7694" width="1.125" style="28" customWidth="1"/>
    <col min="7695" max="7696" width="6.875" style="28" customWidth="1"/>
    <col min="7697" max="7697" width="2.625" style="28" customWidth="1"/>
    <col min="7698" max="7933" width="8.875" style="28"/>
    <col min="7934" max="7934" width="11" style="28" customWidth="1"/>
    <col min="7935" max="7935" width="27.875" style="28" customWidth="1"/>
    <col min="7936" max="7937" width="7.875" style="28" customWidth="1"/>
    <col min="7938" max="7938" width="2.125" style="28" customWidth="1"/>
    <col min="7939" max="7940" width="6.625" style="28" customWidth="1"/>
    <col min="7941" max="7941" width="2.125" style="28" customWidth="1"/>
    <col min="7942" max="7943" width="6.125" style="28" customWidth="1"/>
    <col min="7944" max="7944" width="2.875" style="28" customWidth="1"/>
    <col min="7945" max="7946" width="6.5" style="28" customWidth="1"/>
    <col min="7947" max="7947" width="2" style="28" customWidth="1"/>
    <col min="7948" max="7949" width="7" style="28" customWidth="1"/>
    <col min="7950" max="7950" width="1.125" style="28" customWidth="1"/>
    <col min="7951" max="7952" width="6.875" style="28" customWidth="1"/>
    <col min="7953" max="7953" width="2.625" style="28" customWidth="1"/>
    <col min="7954" max="8189" width="8.875" style="28"/>
    <col min="8190" max="8190" width="11" style="28" customWidth="1"/>
    <col min="8191" max="8191" width="27.875" style="28" customWidth="1"/>
    <col min="8192" max="8193" width="7.875" style="28" customWidth="1"/>
    <col min="8194" max="8194" width="2.125" style="28" customWidth="1"/>
    <col min="8195" max="8196" width="6.625" style="28" customWidth="1"/>
    <col min="8197" max="8197" width="2.125" style="28" customWidth="1"/>
    <col min="8198" max="8199" width="6.125" style="28" customWidth="1"/>
    <col min="8200" max="8200" width="2.875" style="28" customWidth="1"/>
    <col min="8201" max="8202" width="6.5" style="28" customWidth="1"/>
    <col min="8203" max="8203" width="2" style="28" customWidth="1"/>
    <col min="8204" max="8205" width="7" style="28" customWidth="1"/>
    <col min="8206" max="8206" width="1.125" style="28" customWidth="1"/>
    <col min="8207" max="8208" width="6.875" style="28" customWidth="1"/>
    <col min="8209" max="8209" width="2.625" style="28" customWidth="1"/>
    <col min="8210" max="8445" width="8.875" style="28"/>
    <col min="8446" max="8446" width="11" style="28" customWidth="1"/>
    <col min="8447" max="8447" width="27.875" style="28" customWidth="1"/>
    <col min="8448" max="8449" width="7.875" style="28" customWidth="1"/>
    <col min="8450" max="8450" width="2.125" style="28" customWidth="1"/>
    <col min="8451" max="8452" width="6.625" style="28" customWidth="1"/>
    <col min="8453" max="8453" width="2.125" style="28" customWidth="1"/>
    <col min="8454" max="8455" width="6.125" style="28" customWidth="1"/>
    <col min="8456" max="8456" width="2.875" style="28" customWidth="1"/>
    <col min="8457" max="8458" width="6.5" style="28" customWidth="1"/>
    <col min="8459" max="8459" width="2" style="28" customWidth="1"/>
    <col min="8460" max="8461" width="7" style="28" customWidth="1"/>
    <col min="8462" max="8462" width="1.125" style="28" customWidth="1"/>
    <col min="8463" max="8464" width="6.875" style="28" customWidth="1"/>
    <col min="8465" max="8465" width="2.625" style="28" customWidth="1"/>
    <col min="8466" max="8701" width="8.875" style="28"/>
    <col min="8702" max="8702" width="11" style="28" customWidth="1"/>
    <col min="8703" max="8703" width="27.875" style="28" customWidth="1"/>
    <col min="8704" max="8705" width="7.875" style="28" customWidth="1"/>
    <col min="8706" max="8706" width="2.125" style="28" customWidth="1"/>
    <col min="8707" max="8708" width="6.625" style="28" customWidth="1"/>
    <col min="8709" max="8709" width="2.125" style="28" customWidth="1"/>
    <col min="8710" max="8711" width="6.125" style="28" customWidth="1"/>
    <col min="8712" max="8712" width="2.875" style="28" customWidth="1"/>
    <col min="8713" max="8714" width="6.5" style="28" customWidth="1"/>
    <col min="8715" max="8715" width="2" style="28" customWidth="1"/>
    <col min="8716" max="8717" width="7" style="28" customWidth="1"/>
    <col min="8718" max="8718" width="1.125" style="28" customWidth="1"/>
    <col min="8719" max="8720" width="6.875" style="28" customWidth="1"/>
    <col min="8721" max="8721" width="2.625" style="28" customWidth="1"/>
    <col min="8722" max="8957" width="8.875" style="28"/>
    <col min="8958" max="8958" width="11" style="28" customWidth="1"/>
    <col min="8959" max="8959" width="27.875" style="28" customWidth="1"/>
    <col min="8960" max="8961" width="7.875" style="28" customWidth="1"/>
    <col min="8962" max="8962" width="2.125" style="28" customWidth="1"/>
    <col min="8963" max="8964" width="6.625" style="28" customWidth="1"/>
    <col min="8965" max="8965" width="2.125" style="28" customWidth="1"/>
    <col min="8966" max="8967" width="6.125" style="28" customWidth="1"/>
    <col min="8968" max="8968" width="2.875" style="28" customWidth="1"/>
    <col min="8969" max="8970" width="6.5" style="28" customWidth="1"/>
    <col min="8971" max="8971" width="2" style="28" customWidth="1"/>
    <col min="8972" max="8973" width="7" style="28" customWidth="1"/>
    <col min="8974" max="8974" width="1.125" style="28" customWidth="1"/>
    <col min="8975" max="8976" width="6.875" style="28" customWidth="1"/>
    <col min="8977" max="8977" width="2.625" style="28" customWidth="1"/>
    <col min="8978" max="9213" width="8.875" style="28"/>
    <col min="9214" max="9214" width="11" style="28" customWidth="1"/>
    <col min="9215" max="9215" width="27.875" style="28" customWidth="1"/>
    <col min="9216" max="9217" width="7.875" style="28" customWidth="1"/>
    <col min="9218" max="9218" width="2.125" style="28" customWidth="1"/>
    <col min="9219" max="9220" width="6.625" style="28" customWidth="1"/>
    <col min="9221" max="9221" width="2.125" style="28" customWidth="1"/>
    <col min="9222" max="9223" width="6.125" style="28" customWidth="1"/>
    <col min="9224" max="9224" width="2.875" style="28" customWidth="1"/>
    <col min="9225" max="9226" width="6.5" style="28" customWidth="1"/>
    <col min="9227" max="9227" width="2" style="28" customWidth="1"/>
    <col min="9228" max="9229" width="7" style="28" customWidth="1"/>
    <col min="9230" max="9230" width="1.125" style="28" customWidth="1"/>
    <col min="9231" max="9232" width="6.875" style="28" customWidth="1"/>
    <col min="9233" max="9233" width="2.625" style="28" customWidth="1"/>
    <col min="9234" max="9469" width="8.875" style="28"/>
    <col min="9470" max="9470" width="11" style="28" customWidth="1"/>
    <col min="9471" max="9471" width="27.875" style="28" customWidth="1"/>
    <col min="9472" max="9473" width="7.875" style="28" customWidth="1"/>
    <col min="9474" max="9474" width="2.125" style="28" customWidth="1"/>
    <col min="9475" max="9476" width="6.625" style="28" customWidth="1"/>
    <col min="9477" max="9477" width="2.125" style="28" customWidth="1"/>
    <col min="9478" max="9479" width="6.125" style="28" customWidth="1"/>
    <col min="9480" max="9480" width="2.875" style="28" customWidth="1"/>
    <col min="9481" max="9482" width="6.5" style="28" customWidth="1"/>
    <col min="9483" max="9483" width="2" style="28" customWidth="1"/>
    <col min="9484" max="9485" width="7" style="28" customWidth="1"/>
    <col min="9486" max="9486" width="1.125" style="28" customWidth="1"/>
    <col min="9487" max="9488" width="6.875" style="28" customWidth="1"/>
    <col min="9489" max="9489" width="2.625" style="28" customWidth="1"/>
    <col min="9490" max="9725" width="8.875" style="28"/>
    <col min="9726" max="9726" width="11" style="28" customWidth="1"/>
    <col min="9727" max="9727" width="27.875" style="28" customWidth="1"/>
    <col min="9728" max="9729" width="7.875" style="28" customWidth="1"/>
    <col min="9730" max="9730" width="2.125" style="28" customWidth="1"/>
    <col min="9731" max="9732" width="6.625" style="28" customWidth="1"/>
    <col min="9733" max="9733" width="2.125" style="28" customWidth="1"/>
    <col min="9734" max="9735" width="6.125" style="28" customWidth="1"/>
    <col min="9736" max="9736" width="2.875" style="28" customWidth="1"/>
    <col min="9737" max="9738" width="6.5" style="28" customWidth="1"/>
    <col min="9739" max="9739" width="2" style="28" customWidth="1"/>
    <col min="9740" max="9741" width="7" style="28" customWidth="1"/>
    <col min="9742" max="9742" width="1.125" style="28" customWidth="1"/>
    <col min="9743" max="9744" width="6.875" style="28" customWidth="1"/>
    <col min="9745" max="9745" width="2.625" style="28" customWidth="1"/>
    <col min="9746" max="9981" width="8.875" style="28"/>
    <col min="9982" max="9982" width="11" style="28" customWidth="1"/>
    <col min="9983" max="9983" width="27.875" style="28" customWidth="1"/>
    <col min="9984" max="9985" width="7.875" style="28" customWidth="1"/>
    <col min="9986" max="9986" width="2.125" style="28" customWidth="1"/>
    <col min="9987" max="9988" width="6.625" style="28" customWidth="1"/>
    <col min="9989" max="9989" width="2.125" style="28" customWidth="1"/>
    <col min="9990" max="9991" width="6.125" style="28" customWidth="1"/>
    <col min="9992" max="9992" width="2.875" style="28" customWidth="1"/>
    <col min="9993" max="9994" width="6.5" style="28" customWidth="1"/>
    <col min="9995" max="9995" width="2" style="28" customWidth="1"/>
    <col min="9996" max="9997" width="7" style="28" customWidth="1"/>
    <col min="9998" max="9998" width="1.125" style="28" customWidth="1"/>
    <col min="9999" max="10000" width="6.875" style="28" customWidth="1"/>
    <col min="10001" max="10001" width="2.625" style="28" customWidth="1"/>
    <col min="10002" max="10237" width="8.875" style="28"/>
    <col min="10238" max="10238" width="11" style="28" customWidth="1"/>
    <col min="10239" max="10239" width="27.875" style="28" customWidth="1"/>
    <col min="10240" max="10241" width="7.875" style="28" customWidth="1"/>
    <col min="10242" max="10242" width="2.125" style="28" customWidth="1"/>
    <col min="10243" max="10244" width="6.625" style="28" customWidth="1"/>
    <col min="10245" max="10245" width="2.125" style="28" customWidth="1"/>
    <col min="10246" max="10247" width="6.125" style="28" customWidth="1"/>
    <col min="10248" max="10248" width="2.875" style="28" customWidth="1"/>
    <col min="10249" max="10250" width="6.5" style="28" customWidth="1"/>
    <col min="10251" max="10251" width="2" style="28" customWidth="1"/>
    <col min="10252" max="10253" width="7" style="28" customWidth="1"/>
    <col min="10254" max="10254" width="1.125" style="28" customWidth="1"/>
    <col min="10255" max="10256" width="6.875" style="28" customWidth="1"/>
    <col min="10257" max="10257" width="2.625" style="28" customWidth="1"/>
    <col min="10258" max="10493" width="8.875" style="28"/>
    <col min="10494" max="10494" width="11" style="28" customWidth="1"/>
    <col min="10495" max="10495" width="27.875" style="28" customWidth="1"/>
    <col min="10496" max="10497" width="7.875" style="28" customWidth="1"/>
    <col min="10498" max="10498" width="2.125" style="28" customWidth="1"/>
    <col min="10499" max="10500" width="6.625" style="28" customWidth="1"/>
    <col min="10501" max="10501" width="2.125" style="28" customWidth="1"/>
    <col min="10502" max="10503" width="6.125" style="28" customWidth="1"/>
    <col min="10504" max="10504" width="2.875" style="28" customWidth="1"/>
    <col min="10505" max="10506" width="6.5" style="28" customWidth="1"/>
    <col min="10507" max="10507" width="2" style="28" customWidth="1"/>
    <col min="10508" max="10509" width="7" style="28" customWidth="1"/>
    <col min="10510" max="10510" width="1.125" style="28" customWidth="1"/>
    <col min="10511" max="10512" width="6.875" style="28" customWidth="1"/>
    <col min="10513" max="10513" width="2.625" style="28" customWidth="1"/>
    <col min="10514" max="10749" width="8.875" style="28"/>
    <col min="10750" max="10750" width="11" style="28" customWidth="1"/>
    <col min="10751" max="10751" width="27.875" style="28" customWidth="1"/>
    <col min="10752" max="10753" width="7.875" style="28" customWidth="1"/>
    <col min="10754" max="10754" width="2.125" style="28" customWidth="1"/>
    <col min="10755" max="10756" width="6.625" style="28" customWidth="1"/>
    <col min="10757" max="10757" width="2.125" style="28" customWidth="1"/>
    <col min="10758" max="10759" width="6.125" style="28" customWidth="1"/>
    <col min="10760" max="10760" width="2.875" style="28" customWidth="1"/>
    <col min="10761" max="10762" width="6.5" style="28" customWidth="1"/>
    <col min="10763" max="10763" width="2" style="28" customWidth="1"/>
    <col min="10764" max="10765" width="7" style="28" customWidth="1"/>
    <col min="10766" max="10766" width="1.125" style="28" customWidth="1"/>
    <col min="10767" max="10768" width="6.875" style="28" customWidth="1"/>
    <col min="10769" max="10769" width="2.625" style="28" customWidth="1"/>
    <col min="10770" max="11005" width="8.875" style="28"/>
    <col min="11006" max="11006" width="11" style="28" customWidth="1"/>
    <col min="11007" max="11007" width="27.875" style="28" customWidth="1"/>
    <col min="11008" max="11009" width="7.875" style="28" customWidth="1"/>
    <col min="11010" max="11010" width="2.125" style="28" customWidth="1"/>
    <col min="11011" max="11012" width="6.625" style="28" customWidth="1"/>
    <col min="11013" max="11013" width="2.125" style="28" customWidth="1"/>
    <col min="11014" max="11015" width="6.125" style="28" customWidth="1"/>
    <col min="11016" max="11016" width="2.875" style="28" customWidth="1"/>
    <col min="11017" max="11018" width="6.5" style="28" customWidth="1"/>
    <col min="11019" max="11019" width="2" style="28" customWidth="1"/>
    <col min="11020" max="11021" width="7" style="28" customWidth="1"/>
    <col min="11022" max="11022" width="1.125" style="28" customWidth="1"/>
    <col min="11023" max="11024" width="6.875" style="28" customWidth="1"/>
    <col min="11025" max="11025" width="2.625" style="28" customWidth="1"/>
    <col min="11026" max="11261" width="8.875" style="28"/>
    <col min="11262" max="11262" width="11" style="28" customWidth="1"/>
    <col min="11263" max="11263" width="27.875" style="28" customWidth="1"/>
    <col min="11264" max="11265" width="7.875" style="28" customWidth="1"/>
    <col min="11266" max="11266" width="2.125" style="28" customWidth="1"/>
    <col min="11267" max="11268" width="6.625" style="28" customWidth="1"/>
    <col min="11269" max="11269" width="2.125" style="28" customWidth="1"/>
    <col min="11270" max="11271" width="6.125" style="28" customWidth="1"/>
    <col min="11272" max="11272" width="2.875" style="28" customWidth="1"/>
    <col min="11273" max="11274" width="6.5" style="28" customWidth="1"/>
    <col min="11275" max="11275" width="2" style="28" customWidth="1"/>
    <col min="11276" max="11277" width="7" style="28" customWidth="1"/>
    <col min="11278" max="11278" width="1.125" style="28" customWidth="1"/>
    <col min="11279" max="11280" width="6.875" style="28" customWidth="1"/>
    <col min="11281" max="11281" width="2.625" style="28" customWidth="1"/>
    <col min="11282" max="11517" width="8.875" style="28"/>
    <col min="11518" max="11518" width="11" style="28" customWidth="1"/>
    <col min="11519" max="11519" width="27.875" style="28" customWidth="1"/>
    <col min="11520" max="11521" width="7.875" style="28" customWidth="1"/>
    <col min="11522" max="11522" width="2.125" style="28" customWidth="1"/>
    <col min="11523" max="11524" width="6.625" style="28" customWidth="1"/>
    <col min="11525" max="11525" width="2.125" style="28" customWidth="1"/>
    <col min="11526" max="11527" width="6.125" style="28" customWidth="1"/>
    <col min="11528" max="11528" width="2.875" style="28" customWidth="1"/>
    <col min="11529" max="11530" width="6.5" style="28" customWidth="1"/>
    <col min="11531" max="11531" width="2" style="28" customWidth="1"/>
    <col min="11532" max="11533" width="7" style="28" customWidth="1"/>
    <col min="11534" max="11534" width="1.125" style="28" customWidth="1"/>
    <col min="11535" max="11536" width="6.875" style="28" customWidth="1"/>
    <col min="11537" max="11537" width="2.625" style="28" customWidth="1"/>
    <col min="11538" max="11773" width="8.875" style="28"/>
    <col min="11774" max="11774" width="11" style="28" customWidth="1"/>
    <col min="11775" max="11775" width="27.875" style="28" customWidth="1"/>
    <col min="11776" max="11777" width="7.875" style="28" customWidth="1"/>
    <col min="11778" max="11778" width="2.125" style="28" customWidth="1"/>
    <col min="11779" max="11780" width="6.625" style="28" customWidth="1"/>
    <col min="11781" max="11781" width="2.125" style="28" customWidth="1"/>
    <col min="11782" max="11783" width="6.125" style="28" customWidth="1"/>
    <col min="11784" max="11784" width="2.875" style="28" customWidth="1"/>
    <col min="11785" max="11786" width="6.5" style="28" customWidth="1"/>
    <col min="11787" max="11787" width="2" style="28" customWidth="1"/>
    <col min="11788" max="11789" width="7" style="28" customWidth="1"/>
    <col min="11790" max="11790" width="1.125" style="28" customWidth="1"/>
    <col min="11791" max="11792" width="6.875" style="28" customWidth="1"/>
    <col min="11793" max="11793" width="2.625" style="28" customWidth="1"/>
    <col min="11794" max="12029" width="8.875" style="28"/>
    <col min="12030" max="12030" width="11" style="28" customWidth="1"/>
    <col min="12031" max="12031" width="27.875" style="28" customWidth="1"/>
    <col min="12032" max="12033" width="7.875" style="28" customWidth="1"/>
    <col min="12034" max="12034" width="2.125" style="28" customWidth="1"/>
    <col min="12035" max="12036" width="6.625" style="28" customWidth="1"/>
    <col min="12037" max="12037" width="2.125" style="28" customWidth="1"/>
    <col min="12038" max="12039" width="6.125" style="28" customWidth="1"/>
    <col min="12040" max="12040" width="2.875" style="28" customWidth="1"/>
    <col min="12041" max="12042" width="6.5" style="28" customWidth="1"/>
    <col min="12043" max="12043" width="2" style="28" customWidth="1"/>
    <col min="12044" max="12045" width="7" style="28" customWidth="1"/>
    <col min="12046" max="12046" width="1.125" style="28" customWidth="1"/>
    <col min="12047" max="12048" width="6.875" style="28" customWidth="1"/>
    <col min="12049" max="12049" width="2.625" style="28" customWidth="1"/>
    <col min="12050" max="12285" width="8.875" style="28"/>
    <col min="12286" max="12286" width="11" style="28" customWidth="1"/>
    <col min="12287" max="12287" width="27.875" style="28" customWidth="1"/>
    <col min="12288" max="12289" width="7.875" style="28" customWidth="1"/>
    <col min="12290" max="12290" width="2.125" style="28" customWidth="1"/>
    <col min="12291" max="12292" width="6.625" style="28" customWidth="1"/>
    <col min="12293" max="12293" width="2.125" style="28" customWidth="1"/>
    <col min="12294" max="12295" width="6.125" style="28" customWidth="1"/>
    <col min="12296" max="12296" width="2.875" style="28" customWidth="1"/>
    <col min="12297" max="12298" width="6.5" style="28" customWidth="1"/>
    <col min="12299" max="12299" width="2" style="28" customWidth="1"/>
    <col min="12300" max="12301" width="7" style="28" customWidth="1"/>
    <col min="12302" max="12302" width="1.125" style="28" customWidth="1"/>
    <col min="12303" max="12304" width="6.875" style="28" customWidth="1"/>
    <col min="12305" max="12305" width="2.625" style="28" customWidth="1"/>
    <col min="12306" max="12541" width="8.875" style="28"/>
    <col min="12542" max="12542" width="11" style="28" customWidth="1"/>
    <col min="12543" max="12543" width="27.875" style="28" customWidth="1"/>
    <col min="12544" max="12545" width="7.875" style="28" customWidth="1"/>
    <col min="12546" max="12546" width="2.125" style="28" customWidth="1"/>
    <col min="12547" max="12548" width="6.625" style="28" customWidth="1"/>
    <col min="12549" max="12549" width="2.125" style="28" customWidth="1"/>
    <col min="12550" max="12551" width="6.125" style="28" customWidth="1"/>
    <col min="12552" max="12552" width="2.875" style="28" customWidth="1"/>
    <col min="12553" max="12554" width="6.5" style="28" customWidth="1"/>
    <col min="12555" max="12555" width="2" style="28" customWidth="1"/>
    <col min="12556" max="12557" width="7" style="28" customWidth="1"/>
    <col min="12558" max="12558" width="1.125" style="28" customWidth="1"/>
    <col min="12559" max="12560" width="6.875" style="28" customWidth="1"/>
    <col min="12561" max="12561" width="2.625" style="28" customWidth="1"/>
    <col min="12562" max="12797" width="8.875" style="28"/>
    <col min="12798" max="12798" width="11" style="28" customWidth="1"/>
    <col min="12799" max="12799" width="27.875" style="28" customWidth="1"/>
    <col min="12800" max="12801" width="7.875" style="28" customWidth="1"/>
    <col min="12802" max="12802" width="2.125" style="28" customWidth="1"/>
    <col min="12803" max="12804" width="6.625" style="28" customWidth="1"/>
    <col min="12805" max="12805" width="2.125" style="28" customWidth="1"/>
    <col min="12806" max="12807" width="6.125" style="28" customWidth="1"/>
    <col min="12808" max="12808" width="2.875" style="28" customWidth="1"/>
    <col min="12809" max="12810" width="6.5" style="28" customWidth="1"/>
    <col min="12811" max="12811" width="2" style="28" customWidth="1"/>
    <col min="12812" max="12813" width="7" style="28" customWidth="1"/>
    <col min="12814" max="12814" width="1.125" style="28" customWidth="1"/>
    <col min="12815" max="12816" width="6.875" style="28" customWidth="1"/>
    <col min="12817" max="12817" width="2.625" style="28" customWidth="1"/>
    <col min="12818" max="13053" width="8.875" style="28"/>
    <col min="13054" max="13054" width="11" style="28" customWidth="1"/>
    <col min="13055" max="13055" width="27.875" style="28" customWidth="1"/>
    <col min="13056" max="13057" width="7.875" style="28" customWidth="1"/>
    <col min="13058" max="13058" width="2.125" style="28" customWidth="1"/>
    <col min="13059" max="13060" width="6.625" style="28" customWidth="1"/>
    <col min="13061" max="13061" width="2.125" style="28" customWidth="1"/>
    <col min="13062" max="13063" width="6.125" style="28" customWidth="1"/>
    <col min="13064" max="13064" width="2.875" style="28" customWidth="1"/>
    <col min="13065" max="13066" width="6.5" style="28" customWidth="1"/>
    <col min="13067" max="13067" width="2" style="28" customWidth="1"/>
    <col min="13068" max="13069" width="7" style="28" customWidth="1"/>
    <col min="13070" max="13070" width="1.125" style="28" customWidth="1"/>
    <col min="13071" max="13072" width="6.875" style="28" customWidth="1"/>
    <col min="13073" max="13073" width="2.625" style="28" customWidth="1"/>
    <col min="13074" max="13309" width="8.875" style="28"/>
    <col min="13310" max="13310" width="11" style="28" customWidth="1"/>
    <col min="13311" max="13311" width="27.875" style="28" customWidth="1"/>
    <col min="13312" max="13313" width="7.875" style="28" customWidth="1"/>
    <col min="13314" max="13314" width="2.125" style="28" customWidth="1"/>
    <col min="13315" max="13316" width="6.625" style="28" customWidth="1"/>
    <col min="13317" max="13317" width="2.125" style="28" customWidth="1"/>
    <col min="13318" max="13319" width="6.125" style="28" customWidth="1"/>
    <col min="13320" max="13320" width="2.875" style="28" customWidth="1"/>
    <col min="13321" max="13322" width="6.5" style="28" customWidth="1"/>
    <col min="13323" max="13323" width="2" style="28" customWidth="1"/>
    <col min="13324" max="13325" width="7" style="28" customWidth="1"/>
    <col min="13326" max="13326" width="1.125" style="28" customWidth="1"/>
    <col min="13327" max="13328" width="6.875" style="28" customWidth="1"/>
    <col min="13329" max="13329" width="2.625" style="28" customWidth="1"/>
    <col min="13330" max="13565" width="8.875" style="28"/>
    <col min="13566" max="13566" width="11" style="28" customWidth="1"/>
    <col min="13567" max="13567" width="27.875" style="28" customWidth="1"/>
    <col min="13568" max="13569" width="7.875" style="28" customWidth="1"/>
    <col min="13570" max="13570" width="2.125" style="28" customWidth="1"/>
    <col min="13571" max="13572" width="6.625" style="28" customWidth="1"/>
    <col min="13573" max="13573" width="2.125" style="28" customWidth="1"/>
    <col min="13574" max="13575" width="6.125" style="28" customWidth="1"/>
    <col min="13576" max="13576" width="2.875" style="28" customWidth="1"/>
    <col min="13577" max="13578" width="6.5" style="28" customWidth="1"/>
    <col min="13579" max="13579" width="2" style="28" customWidth="1"/>
    <col min="13580" max="13581" width="7" style="28" customWidth="1"/>
    <col min="13582" max="13582" width="1.125" style="28" customWidth="1"/>
    <col min="13583" max="13584" width="6.875" style="28" customWidth="1"/>
    <col min="13585" max="13585" width="2.625" style="28" customWidth="1"/>
    <col min="13586" max="13821" width="8.875" style="28"/>
    <col min="13822" max="13822" width="11" style="28" customWidth="1"/>
    <col min="13823" max="13823" width="27.875" style="28" customWidth="1"/>
    <col min="13824" max="13825" width="7.875" style="28" customWidth="1"/>
    <col min="13826" max="13826" width="2.125" style="28" customWidth="1"/>
    <col min="13827" max="13828" width="6.625" style="28" customWidth="1"/>
    <col min="13829" max="13829" width="2.125" style="28" customWidth="1"/>
    <col min="13830" max="13831" width="6.125" style="28" customWidth="1"/>
    <col min="13832" max="13832" width="2.875" style="28" customWidth="1"/>
    <col min="13833" max="13834" width="6.5" style="28" customWidth="1"/>
    <col min="13835" max="13835" width="2" style="28" customWidth="1"/>
    <col min="13836" max="13837" width="7" style="28" customWidth="1"/>
    <col min="13838" max="13838" width="1.125" style="28" customWidth="1"/>
    <col min="13839" max="13840" width="6.875" style="28" customWidth="1"/>
    <col min="13841" max="13841" width="2.625" style="28" customWidth="1"/>
    <col min="13842" max="14077" width="8.875" style="28"/>
    <col min="14078" max="14078" width="11" style="28" customWidth="1"/>
    <col min="14079" max="14079" width="27.875" style="28" customWidth="1"/>
    <col min="14080" max="14081" width="7.875" style="28" customWidth="1"/>
    <col min="14082" max="14082" width="2.125" style="28" customWidth="1"/>
    <col min="14083" max="14084" width="6.625" style="28" customWidth="1"/>
    <col min="14085" max="14085" width="2.125" style="28" customWidth="1"/>
    <col min="14086" max="14087" width="6.125" style="28" customWidth="1"/>
    <col min="14088" max="14088" width="2.875" style="28" customWidth="1"/>
    <col min="14089" max="14090" width="6.5" style="28" customWidth="1"/>
    <col min="14091" max="14091" width="2" style="28" customWidth="1"/>
    <col min="14092" max="14093" width="7" style="28" customWidth="1"/>
    <col min="14094" max="14094" width="1.125" style="28" customWidth="1"/>
    <col min="14095" max="14096" width="6.875" style="28" customWidth="1"/>
    <col min="14097" max="14097" width="2.625" style="28" customWidth="1"/>
    <col min="14098" max="14333" width="8.875" style="28"/>
    <col min="14334" max="14334" width="11" style="28" customWidth="1"/>
    <col min="14335" max="14335" width="27.875" style="28" customWidth="1"/>
    <col min="14336" max="14337" width="7.875" style="28" customWidth="1"/>
    <col min="14338" max="14338" width="2.125" style="28" customWidth="1"/>
    <col min="14339" max="14340" width="6.625" style="28" customWidth="1"/>
    <col min="14341" max="14341" width="2.125" style="28" customWidth="1"/>
    <col min="14342" max="14343" width="6.125" style="28" customWidth="1"/>
    <col min="14344" max="14344" width="2.875" style="28" customWidth="1"/>
    <col min="14345" max="14346" width="6.5" style="28" customWidth="1"/>
    <col min="14347" max="14347" width="2" style="28" customWidth="1"/>
    <col min="14348" max="14349" width="7" style="28" customWidth="1"/>
    <col min="14350" max="14350" width="1.125" style="28" customWidth="1"/>
    <col min="14351" max="14352" width="6.875" style="28" customWidth="1"/>
    <col min="14353" max="14353" width="2.625" style="28" customWidth="1"/>
    <col min="14354" max="14589" width="8.875" style="28"/>
    <col min="14590" max="14590" width="11" style="28" customWidth="1"/>
    <col min="14591" max="14591" width="27.875" style="28" customWidth="1"/>
    <col min="14592" max="14593" width="7.875" style="28" customWidth="1"/>
    <col min="14594" max="14594" width="2.125" style="28" customWidth="1"/>
    <col min="14595" max="14596" width="6.625" style="28" customWidth="1"/>
    <col min="14597" max="14597" width="2.125" style="28" customWidth="1"/>
    <col min="14598" max="14599" width="6.125" style="28" customWidth="1"/>
    <col min="14600" max="14600" width="2.875" style="28" customWidth="1"/>
    <col min="14601" max="14602" width="6.5" style="28" customWidth="1"/>
    <col min="14603" max="14603" width="2" style="28" customWidth="1"/>
    <col min="14604" max="14605" width="7" style="28" customWidth="1"/>
    <col min="14606" max="14606" width="1.125" style="28" customWidth="1"/>
    <col min="14607" max="14608" width="6.875" style="28" customWidth="1"/>
    <col min="14609" max="14609" width="2.625" style="28" customWidth="1"/>
    <col min="14610" max="14845" width="8.875" style="28"/>
    <col min="14846" max="14846" width="11" style="28" customWidth="1"/>
    <col min="14847" max="14847" width="27.875" style="28" customWidth="1"/>
    <col min="14848" max="14849" width="7.875" style="28" customWidth="1"/>
    <col min="14850" max="14850" width="2.125" style="28" customWidth="1"/>
    <col min="14851" max="14852" width="6.625" style="28" customWidth="1"/>
    <col min="14853" max="14853" width="2.125" style="28" customWidth="1"/>
    <col min="14854" max="14855" width="6.125" style="28" customWidth="1"/>
    <col min="14856" max="14856" width="2.875" style="28" customWidth="1"/>
    <col min="14857" max="14858" width="6.5" style="28" customWidth="1"/>
    <col min="14859" max="14859" width="2" style="28" customWidth="1"/>
    <col min="14860" max="14861" width="7" style="28" customWidth="1"/>
    <col min="14862" max="14862" width="1.125" style="28" customWidth="1"/>
    <col min="14863" max="14864" width="6.875" style="28" customWidth="1"/>
    <col min="14865" max="14865" width="2.625" style="28" customWidth="1"/>
    <col min="14866" max="15101" width="8.875" style="28"/>
    <col min="15102" max="15102" width="11" style="28" customWidth="1"/>
    <col min="15103" max="15103" width="27.875" style="28" customWidth="1"/>
    <col min="15104" max="15105" width="7.875" style="28" customWidth="1"/>
    <col min="15106" max="15106" width="2.125" style="28" customWidth="1"/>
    <col min="15107" max="15108" width="6.625" style="28" customWidth="1"/>
    <col min="15109" max="15109" width="2.125" style="28" customWidth="1"/>
    <col min="15110" max="15111" width="6.125" style="28" customWidth="1"/>
    <col min="15112" max="15112" width="2.875" style="28" customWidth="1"/>
    <col min="15113" max="15114" width="6.5" style="28" customWidth="1"/>
    <col min="15115" max="15115" width="2" style="28" customWidth="1"/>
    <col min="15116" max="15117" width="7" style="28" customWidth="1"/>
    <col min="15118" max="15118" width="1.125" style="28" customWidth="1"/>
    <col min="15119" max="15120" width="6.875" style="28" customWidth="1"/>
    <col min="15121" max="15121" width="2.625" style="28" customWidth="1"/>
    <col min="15122" max="15357" width="8.875" style="28"/>
    <col min="15358" max="15358" width="11" style="28" customWidth="1"/>
    <col min="15359" max="15359" width="27.875" style="28" customWidth="1"/>
    <col min="15360" max="15361" width="7.875" style="28" customWidth="1"/>
    <col min="15362" max="15362" width="2.125" style="28" customWidth="1"/>
    <col min="15363" max="15364" width="6.625" style="28" customWidth="1"/>
    <col min="15365" max="15365" width="2.125" style="28" customWidth="1"/>
    <col min="15366" max="15367" width="6.125" style="28" customWidth="1"/>
    <col min="15368" max="15368" width="2.875" style="28" customWidth="1"/>
    <col min="15369" max="15370" width="6.5" style="28" customWidth="1"/>
    <col min="15371" max="15371" width="2" style="28" customWidth="1"/>
    <col min="15372" max="15373" width="7" style="28" customWidth="1"/>
    <col min="15374" max="15374" width="1.125" style="28" customWidth="1"/>
    <col min="15375" max="15376" width="6.875" style="28" customWidth="1"/>
    <col min="15377" max="15377" width="2.625" style="28" customWidth="1"/>
    <col min="15378" max="15613" width="8.875" style="28"/>
    <col min="15614" max="15614" width="11" style="28" customWidth="1"/>
    <col min="15615" max="15615" width="27.875" style="28" customWidth="1"/>
    <col min="15616" max="15617" width="7.875" style="28" customWidth="1"/>
    <col min="15618" max="15618" width="2.125" style="28" customWidth="1"/>
    <col min="15619" max="15620" width="6.625" style="28" customWidth="1"/>
    <col min="15621" max="15621" width="2.125" style="28" customWidth="1"/>
    <col min="15622" max="15623" width="6.125" style="28" customWidth="1"/>
    <col min="15624" max="15624" width="2.875" style="28" customWidth="1"/>
    <col min="15625" max="15626" width="6.5" style="28" customWidth="1"/>
    <col min="15627" max="15627" width="2" style="28" customWidth="1"/>
    <col min="15628" max="15629" width="7" style="28" customWidth="1"/>
    <col min="15630" max="15630" width="1.125" style="28" customWidth="1"/>
    <col min="15631" max="15632" width="6.875" style="28" customWidth="1"/>
    <col min="15633" max="15633" width="2.625" style="28" customWidth="1"/>
    <col min="15634" max="15869" width="8.875" style="28"/>
    <col min="15870" max="15870" width="11" style="28" customWidth="1"/>
    <col min="15871" max="15871" width="27.875" style="28" customWidth="1"/>
    <col min="15872" max="15873" width="7.875" style="28" customWidth="1"/>
    <col min="15874" max="15874" width="2.125" style="28" customWidth="1"/>
    <col min="15875" max="15876" width="6.625" style="28" customWidth="1"/>
    <col min="15877" max="15877" width="2.125" style="28" customWidth="1"/>
    <col min="15878" max="15879" width="6.125" style="28" customWidth="1"/>
    <col min="15880" max="15880" width="2.875" style="28" customWidth="1"/>
    <col min="15881" max="15882" width="6.5" style="28" customWidth="1"/>
    <col min="15883" max="15883" width="2" style="28" customWidth="1"/>
    <col min="15884" max="15885" width="7" style="28" customWidth="1"/>
    <col min="15886" max="15886" width="1.125" style="28" customWidth="1"/>
    <col min="15887" max="15888" width="6.875" style="28" customWidth="1"/>
    <col min="15889" max="15889" width="2.625" style="28" customWidth="1"/>
    <col min="15890" max="16125" width="8.875" style="28"/>
    <col min="16126" max="16126" width="11" style="28" customWidth="1"/>
    <col min="16127" max="16127" width="27.875" style="28" customWidth="1"/>
    <col min="16128" max="16129" width="7.875" style="28" customWidth="1"/>
    <col min="16130" max="16130" width="2.125" style="28" customWidth="1"/>
    <col min="16131" max="16132" width="6.625" style="28" customWidth="1"/>
    <col min="16133" max="16133" width="2.125" style="28" customWidth="1"/>
    <col min="16134" max="16135" width="6.125" style="28" customWidth="1"/>
    <col min="16136" max="16136" width="2.875" style="28" customWidth="1"/>
    <col min="16137" max="16138" width="6.5" style="28" customWidth="1"/>
    <col min="16139" max="16139" width="2" style="28" customWidth="1"/>
    <col min="16140" max="16141" width="7" style="28" customWidth="1"/>
    <col min="16142" max="16142" width="1.125" style="28" customWidth="1"/>
    <col min="16143" max="16144" width="6.875" style="28" customWidth="1"/>
    <col min="16145" max="16145" width="2.625" style="28" customWidth="1"/>
    <col min="16146" max="16384" width="8.875" style="28"/>
  </cols>
  <sheetData>
    <row r="1" spans="1:22" customFormat="1" ht="23.25" customHeight="1" thickBot="1">
      <c r="A1" s="69" t="s">
        <v>0</v>
      </c>
      <c r="B1" s="70"/>
      <c r="C1" s="70"/>
      <c r="D1" s="71"/>
    </row>
    <row r="2" spans="1:22" customFormat="1" ht="16.5" customHeight="1" thickBot="1">
      <c r="A2" s="52"/>
      <c r="B2" s="50"/>
      <c r="C2" s="50"/>
      <c r="D2" s="50"/>
      <c r="T2" s="54"/>
    </row>
    <row r="3" spans="1:22" s="13" customFormat="1" thickBot="1">
      <c r="A3" s="53"/>
      <c r="B3" s="56" t="s">
        <v>53</v>
      </c>
      <c r="C3" s="75" t="s">
        <v>54</v>
      </c>
      <c r="D3" s="75"/>
      <c r="E3" s="56"/>
      <c r="F3" s="75" t="s">
        <v>55</v>
      </c>
      <c r="G3" s="75"/>
      <c r="H3" s="56"/>
      <c r="I3" s="75" t="s">
        <v>56</v>
      </c>
      <c r="J3" s="75"/>
      <c r="K3" s="56"/>
      <c r="L3" s="75" t="s">
        <v>57</v>
      </c>
      <c r="M3" s="75"/>
      <c r="N3" s="56"/>
      <c r="O3" s="75" t="s">
        <v>58</v>
      </c>
      <c r="P3" s="75"/>
      <c r="Q3" s="56"/>
      <c r="R3" s="75" t="s">
        <v>59</v>
      </c>
      <c r="S3" s="75"/>
      <c r="T3" s="44"/>
      <c r="U3" s="75" t="s">
        <v>60</v>
      </c>
      <c r="V3" s="76"/>
    </row>
    <row r="4" spans="1:22">
      <c r="B4" s="11" t="s">
        <v>61</v>
      </c>
      <c r="C4" s="29">
        <v>393</v>
      </c>
      <c r="F4" s="29">
        <v>193</v>
      </c>
      <c r="I4" s="29">
        <v>909</v>
      </c>
      <c r="L4" s="29">
        <v>475</v>
      </c>
      <c r="O4" s="29">
        <v>313</v>
      </c>
      <c r="R4" s="29">
        <v>85</v>
      </c>
      <c r="U4" s="29">
        <v>115</v>
      </c>
    </row>
    <row r="5" spans="1:22" ht="19.5" thickBot="1">
      <c r="A5" s="30"/>
      <c r="B5" s="30"/>
      <c r="C5" s="31" t="s">
        <v>62</v>
      </c>
      <c r="D5" s="31" t="s">
        <v>63</v>
      </c>
      <c r="E5" s="31"/>
      <c r="F5" s="31" t="s">
        <v>62</v>
      </c>
      <c r="G5" s="31" t="s">
        <v>63</v>
      </c>
      <c r="H5" s="31"/>
      <c r="I5" s="31" t="s">
        <v>62</v>
      </c>
      <c r="J5" s="31" t="s">
        <v>63</v>
      </c>
      <c r="K5" s="31"/>
      <c r="L5" s="31" t="s">
        <v>62</v>
      </c>
      <c r="M5" s="31" t="s">
        <v>63</v>
      </c>
      <c r="N5" s="31"/>
      <c r="O5" s="31" t="s">
        <v>62</v>
      </c>
      <c r="P5" s="31" t="s">
        <v>63</v>
      </c>
      <c r="Q5" s="31"/>
      <c r="R5" s="31" t="s">
        <v>62</v>
      </c>
      <c r="S5" s="31" t="s">
        <v>63</v>
      </c>
      <c r="U5" s="31" t="s">
        <v>62</v>
      </c>
      <c r="V5" s="31" t="s">
        <v>63</v>
      </c>
    </row>
    <row r="6" spans="1:22">
      <c r="A6" s="72" t="s">
        <v>17</v>
      </c>
      <c r="B6" s="11" t="s">
        <v>64</v>
      </c>
      <c r="C6" s="32">
        <v>1.981362467866324</v>
      </c>
      <c r="D6" s="32">
        <v>1.0205817408207623</v>
      </c>
      <c r="E6" s="32"/>
      <c r="F6" s="32">
        <v>1.9973684210526317</v>
      </c>
      <c r="G6" s="32">
        <v>0.97433832935762188</v>
      </c>
      <c r="I6" s="19">
        <v>1.7017837235228539</v>
      </c>
      <c r="J6" s="19">
        <v>0.81528537387218192</v>
      </c>
      <c r="K6" s="19"/>
      <c r="L6" s="19">
        <v>1.486228813559322</v>
      </c>
      <c r="M6" s="19">
        <v>0.65059537154429825</v>
      </c>
      <c r="O6" s="19">
        <v>1.7016129032258065</v>
      </c>
      <c r="P6" s="19">
        <v>0.81720253253911634</v>
      </c>
      <c r="R6" s="19">
        <v>1.3647058823529412</v>
      </c>
      <c r="S6" s="19">
        <v>0.4689677983057588</v>
      </c>
      <c r="T6" s="19"/>
      <c r="U6" s="32">
        <v>2</v>
      </c>
      <c r="V6" s="32">
        <v>1</v>
      </c>
    </row>
    <row r="7" spans="1:22">
      <c r="A7" s="73"/>
      <c r="B7" s="11" t="s">
        <v>65</v>
      </c>
      <c r="C7" s="32">
        <v>1.7673611111111109</v>
      </c>
      <c r="D7" s="32">
        <v>0.78597337574281245</v>
      </c>
      <c r="E7" s="32"/>
      <c r="F7" s="32">
        <v>1.6720142602495554</v>
      </c>
      <c r="G7" s="32">
        <v>0.72513316401896932</v>
      </c>
      <c r="I7" s="19">
        <v>1.6913303437967095</v>
      </c>
      <c r="J7" s="19">
        <v>0.74695166858895323</v>
      </c>
      <c r="K7" s="19"/>
      <c r="L7" s="19">
        <v>1.663113006396588</v>
      </c>
      <c r="M7" s="19">
        <v>0.80081495671938474</v>
      </c>
      <c r="O7" s="19">
        <v>1.6448801742919383</v>
      </c>
      <c r="P7" s="19">
        <v>0.73225629227805633</v>
      </c>
      <c r="R7" s="19">
        <v>1.4745098039215687</v>
      </c>
      <c r="S7" s="19">
        <v>0.59271496878146024</v>
      </c>
      <c r="T7" s="19"/>
      <c r="U7" s="32">
        <v>1.7</v>
      </c>
      <c r="V7" s="32">
        <v>0.8</v>
      </c>
    </row>
    <row r="8" spans="1:22">
      <c r="A8" s="73"/>
      <c r="B8" s="11" t="s">
        <v>66</v>
      </c>
      <c r="C8" s="32">
        <v>2.6485788113695112</v>
      </c>
      <c r="D8" s="32">
        <v>1.108247014715696</v>
      </c>
      <c r="E8" s="32"/>
      <c r="F8" s="32">
        <v>2.6369982547993018</v>
      </c>
      <c r="G8" s="32">
        <v>1.0887031397336151</v>
      </c>
      <c r="I8" s="19">
        <v>2.0537634408602146</v>
      </c>
      <c r="J8" s="19">
        <v>0.87591348599939223</v>
      </c>
      <c r="K8" s="19"/>
      <c r="L8" s="19">
        <v>2.08720112517581</v>
      </c>
      <c r="M8" s="19">
        <v>0.87839638620997718</v>
      </c>
      <c r="O8" s="19">
        <v>2.1121898597626765</v>
      </c>
      <c r="P8" s="19">
        <v>0.87042516771015854</v>
      </c>
      <c r="R8" s="19">
        <v>1.4784313725490192</v>
      </c>
      <c r="S8" s="19">
        <v>0.61025454631927611</v>
      </c>
      <c r="T8" s="19"/>
      <c r="U8" s="32">
        <v>2.8</v>
      </c>
      <c r="V8" s="32">
        <v>1.2</v>
      </c>
    </row>
    <row r="9" spans="1:22">
      <c r="A9" s="73"/>
      <c r="B9" s="11" t="s">
        <v>67</v>
      </c>
      <c r="C9" s="19">
        <v>2.2957474226804124</v>
      </c>
      <c r="D9" s="19">
        <v>0.90868586891711156</v>
      </c>
      <c r="F9" s="19">
        <v>2.1626984126984126</v>
      </c>
      <c r="G9" s="19">
        <v>0.81018491523589065</v>
      </c>
      <c r="I9" s="19">
        <v>1.9868568232662192</v>
      </c>
      <c r="J9" s="19">
        <v>0.84463239271844293</v>
      </c>
      <c r="L9" s="19">
        <v>2.0445859872611467</v>
      </c>
      <c r="M9" s="19">
        <v>0.83917952836252585</v>
      </c>
      <c r="O9" s="19">
        <v>2.0073051948051948</v>
      </c>
      <c r="P9" s="19">
        <v>0.88465648060380631</v>
      </c>
      <c r="R9" s="19">
        <v>1.4852941176470589</v>
      </c>
      <c r="S9" s="19">
        <v>0.576950580481846</v>
      </c>
      <c r="U9" s="19">
        <v>2.1</v>
      </c>
      <c r="V9" s="19">
        <v>0.7</v>
      </c>
    </row>
    <row r="10" spans="1:22">
      <c r="A10" s="73"/>
      <c r="B10" s="11" t="s">
        <v>68</v>
      </c>
      <c r="C10" s="19">
        <v>2.276923076923079</v>
      </c>
      <c r="D10" s="19">
        <v>1.1909955099093128</v>
      </c>
      <c r="F10" s="19">
        <v>1.9576719576719568</v>
      </c>
      <c r="G10" s="19">
        <v>0.99939793191173909</v>
      </c>
      <c r="I10" s="19">
        <v>2.1215161649944223</v>
      </c>
      <c r="J10" s="19">
        <v>1.0987303147219978</v>
      </c>
      <c r="L10" s="19">
        <v>2.0606060606060597</v>
      </c>
      <c r="M10" s="19">
        <v>1.1356610466025581</v>
      </c>
      <c r="O10" s="19">
        <v>1.8413719185423372</v>
      </c>
      <c r="P10" s="19">
        <v>0.97257299212997483</v>
      </c>
      <c r="R10" s="19">
        <v>1.5176470588235293</v>
      </c>
      <c r="S10" s="19">
        <v>0.81249375237890109</v>
      </c>
      <c r="U10" s="19">
        <v>2</v>
      </c>
      <c r="V10" s="19">
        <v>1.1000000000000001</v>
      </c>
    </row>
    <row r="11" spans="1:22">
      <c r="A11" s="73"/>
      <c r="B11" s="11" t="s">
        <v>69</v>
      </c>
      <c r="C11" s="19">
        <v>2.0941278065630402</v>
      </c>
      <c r="D11" s="19">
        <v>0.92558780390860651</v>
      </c>
      <c r="F11" s="19">
        <v>2.3052631578947373</v>
      </c>
      <c r="G11" s="19">
        <v>1.0531636082388556</v>
      </c>
      <c r="I11" s="19">
        <v>2.2252050708426538</v>
      </c>
      <c r="J11" s="19">
        <v>1.0257635953140811</v>
      </c>
      <c r="L11" s="19">
        <v>2.1163120567375908</v>
      </c>
      <c r="M11" s="19">
        <v>1.0223014951886913</v>
      </c>
      <c r="O11" s="19">
        <v>2.2422293676312979</v>
      </c>
      <c r="P11" s="19">
        <v>1.0831405531739471</v>
      </c>
      <c r="R11" s="19">
        <v>1.8627450980392162</v>
      </c>
      <c r="S11" s="19">
        <v>0.88161188924621525</v>
      </c>
      <c r="U11" s="19">
        <v>2.4</v>
      </c>
      <c r="V11" s="19">
        <v>1.1000000000000001</v>
      </c>
    </row>
    <row r="12" spans="1:22">
      <c r="A12" s="73"/>
      <c r="B12" s="11" t="s">
        <v>70</v>
      </c>
      <c r="C12" s="32">
        <v>2.2970204841713211</v>
      </c>
      <c r="D12" s="32">
        <v>1.0997363541405134</v>
      </c>
      <c r="E12" s="32"/>
      <c r="F12" s="32">
        <v>2.0428849902534107</v>
      </c>
      <c r="G12" s="32">
        <v>1.0364286127967712</v>
      </c>
      <c r="I12" s="19">
        <v>1.9628221377270787</v>
      </c>
      <c r="J12" s="19">
        <v>1.0042989586295867</v>
      </c>
      <c r="K12" s="19"/>
      <c r="L12" s="19">
        <v>1.9661150512214354</v>
      </c>
      <c r="M12" s="19">
        <v>1.0109238963155074</v>
      </c>
      <c r="O12" s="19">
        <v>1.7540574282147317</v>
      </c>
      <c r="P12" s="19">
        <v>0.93786308049240197</v>
      </c>
      <c r="R12" s="19">
        <v>1.2648401826484019</v>
      </c>
      <c r="S12" s="19">
        <v>0.40902640505129884</v>
      </c>
      <c r="T12" s="19"/>
      <c r="U12" s="32">
        <v>2.2000000000000002</v>
      </c>
      <c r="V12" s="32">
        <v>1.1000000000000001</v>
      </c>
    </row>
    <row r="13" spans="1:22" ht="19.5" thickBot="1">
      <c r="A13" s="74"/>
      <c r="B13" s="11" t="s">
        <v>71</v>
      </c>
      <c r="C13" s="32">
        <v>2.1880119394696651</v>
      </c>
      <c r="D13" s="32">
        <v>0.74020835191128653</v>
      </c>
      <c r="E13" s="32"/>
      <c r="F13" s="32">
        <v>2.0866402116402103</v>
      </c>
      <c r="G13" s="32">
        <v>0.67529305165043008</v>
      </c>
      <c r="I13" s="19">
        <v>1.9593136332266756</v>
      </c>
      <c r="J13" s="19">
        <v>0.6841405640014161</v>
      </c>
      <c r="K13" s="19"/>
      <c r="L13" s="19">
        <v>1.9182769726247995</v>
      </c>
      <c r="M13" s="19">
        <v>0.67115038757196699</v>
      </c>
      <c r="O13" s="19">
        <v>1.8855311355311362</v>
      </c>
      <c r="P13" s="19">
        <v>0.67347935939454751</v>
      </c>
      <c r="R13" s="19">
        <v>1.4691780821917806</v>
      </c>
      <c r="S13" s="19">
        <v>0.42194189117349412</v>
      </c>
      <c r="T13" s="19"/>
      <c r="U13" s="32">
        <v>2.1</v>
      </c>
      <c r="V13" s="32">
        <v>0.7</v>
      </c>
    </row>
    <row r="14" spans="1:22">
      <c r="A14" s="72" t="s">
        <v>26</v>
      </c>
      <c r="B14" s="11" t="s">
        <v>72</v>
      </c>
      <c r="C14" s="20">
        <v>-0.1375997876033058</v>
      </c>
      <c r="D14" s="20">
        <v>7.9278870446077621E-2</v>
      </c>
      <c r="F14" s="20">
        <v>-0.10946656170212769</v>
      </c>
      <c r="G14" s="20">
        <v>8.2002544990575063E-2</v>
      </c>
      <c r="I14" s="20">
        <v>-7.9254488228438183E-2</v>
      </c>
      <c r="J14" s="20">
        <v>8.1129262443322872E-2</v>
      </c>
      <c r="L14" s="20">
        <v>-8.9402619247787529E-2</v>
      </c>
      <c r="M14" s="20">
        <v>6.5607731987475548E-2</v>
      </c>
      <c r="O14" s="20">
        <v>-6.885135224913487E-2</v>
      </c>
      <c r="P14" s="20">
        <v>6.9943655462993207E-2</v>
      </c>
      <c r="R14" s="20">
        <v>-1.624501866666667E-2</v>
      </c>
      <c r="S14" s="20">
        <v>5.6601099131463738E-2</v>
      </c>
      <c r="U14" s="20">
        <v>-0.113</v>
      </c>
      <c r="V14" s="20">
        <v>7.9000000000000001E-2</v>
      </c>
    </row>
    <row r="15" spans="1:22">
      <c r="A15" s="73"/>
      <c r="B15" s="11" t="s">
        <v>73</v>
      </c>
      <c r="C15" s="19">
        <v>6.4215223097112855</v>
      </c>
      <c r="D15" s="19">
        <v>1.8679388595014588</v>
      </c>
      <c r="F15" s="19">
        <v>6.481770833333333</v>
      </c>
      <c r="G15" s="19">
        <v>1.9144274028586126</v>
      </c>
      <c r="I15" s="19">
        <v>7.1205849268841392</v>
      </c>
      <c r="J15" s="19">
        <v>1.9581140624290982</v>
      </c>
      <c r="L15" s="19">
        <v>7.2317697228144997</v>
      </c>
      <c r="M15" s="19">
        <v>1.9901980653433735</v>
      </c>
      <c r="O15" s="19">
        <v>7.0163398692810457</v>
      </c>
      <c r="P15" s="19">
        <v>1.8655093582007631</v>
      </c>
      <c r="R15" s="19">
        <v>8.963414634146341</v>
      </c>
      <c r="S15" s="19">
        <v>1.7905246672905921</v>
      </c>
      <c r="U15" s="19">
        <v>6.4</v>
      </c>
      <c r="V15" s="19">
        <v>2</v>
      </c>
    </row>
    <row r="16" spans="1:22">
      <c r="A16" s="73"/>
      <c r="B16" s="11" t="s">
        <v>74</v>
      </c>
      <c r="C16" s="19">
        <v>2.3507853403141361</v>
      </c>
      <c r="D16" s="19">
        <v>0.75369033525744922</v>
      </c>
      <c r="F16" s="19">
        <v>2.0372340425531914</v>
      </c>
      <c r="G16" s="19">
        <v>0.79472784617087788</v>
      </c>
      <c r="I16" s="19">
        <v>1.8623024830699775</v>
      </c>
      <c r="J16" s="19">
        <v>0.77866652738781283</v>
      </c>
      <c r="L16" s="19">
        <v>1.9017094017094016</v>
      </c>
      <c r="M16" s="19">
        <v>0.81319070901471024</v>
      </c>
      <c r="O16" s="19">
        <v>1.7540453074433657</v>
      </c>
      <c r="P16" s="19">
        <v>0.75321843074882833</v>
      </c>
      <c r="R16" s="19">
        <v>1.4166666666666667</v>
      </c>
      <c r="S16" s="19">
        <v>0.62121872026903568</v>
      </c>
      <c r="U16" s="19">
        <v>2</v>
      </c>
      <c r="V16" s="19">
        <v>0.8</v>
      </c>
    </row>
    <row r="17" spans="1:22">
      <c r="A17" s="73"/>
      <c r="B17" s="11" t="s">
        <v>75</v>
      </c>
      <c r="C17" s="19">
        <v>3.7619047619047632</v>
      </c>
      <c r="D17" s="19">
        <v>0.94982019046862254</v>
      </c>
      <c r="F17" s="19">
        <v>3.5711711711711684</v>
      </c>
      <c r="G17" s="19">
        <v>0.99240848662941217</v>
      </c>
      <c r="I17" s="19">
        <v>3.7972001513431692</v>
      </c>
      <c r="J17" s="19">
        <v>0.90999258133820449</v>
      </c>
      <c r="L17" s="19">
        <v>3.7616990640748753</v>
      </c>
      <c r="M17" s="19">
        <v>0.90969330963620687</v>
      </c>
      <c r="O17" s="19">
        <v>3.761748633879781</v>
      </c>
      <c r="P17" s="19">
        <v>0.93235381984314036</v>
      </c>
      <c r="R17" s="19">
        <v>4.036585365853659</v>
      </c>
      <c r="S17" s="19">
        <v>0.74718278032306196</v>
      </c>
      <c r="U17" s="19">
        <v>3.5</v>
      </c>
      <c r="V17" s="19">
        <v>1</v>
      </c>
    </row>
    <row r="18" spans="1:22" ht="19.5" thickBot="1">
      <c r="A18" s="74"/>
      <c r="B18" s="11" t="s">
        <v>76</v>
      </c>
      <c r="C18" s="19">
        <v>2.0487804878048781</v>
      </c>
      <c r="D18" s="19">
        <v>0.88517135238783506</v>
      </c>
      <c r="F18" s="19">
        <v>1.9615384615384615</v>
      </c>
      <c r="G18" s="19">
        <v>0.87934406507603513</v>
      </c>
      <c r="I18" s="19">
        <v>1.754041570438799</v>
      </c>
      <c r="J18" s="19">
        <v>0.86809689018163771</v>
      </c>
      <c r="L18" s="19">
        <v>1.8333333333333333</v>
      </c>
      <c r="M18" s="19">
        <v>0.88254681965824844</v>
      </c>
      <c r="O18" s="19">
        <v>1.7722772277227723</v>
      </c>
      <c r="P18" s="19">
        <v>0.9462225205829341</v>
      </c>
      <c r="R18" s="19">
        <v>1.411764705882353</v>
      </c>
      <c r="S18" s="19">
        <v>0.55928773289433942</v>
      </c>
      <c r="U18" s="19">
        <v>2.1</v>
      </c>
      <c r="V18" s="19">
        <v>0.9</v>
      </c>
    </row>
    <row r="19" spans="1:22">
      <c r="A19" s="73" t="s">
        <v>27</v>
      </c>
      <c r="B19" s="11" t="s">
        <v>77</v>
      </c>
      <c r="C19" s="19">
        <v>2.0826873385012918</v>
      </c>
      <c r="D19" s="19">
        <v>1.0158358597598598</v>
      </c>
      <c r="F19" s="19">
        <v>2.0105263157894737</v>
      </c>
      <c r="G19" s="19">
        <v>0.93465148970202583</v>
      </c>
      <c r="I19" s="19">
        <v>1.813273340832396</v>
      </c>
      <c r="J19" s="19">
        <v>0.92399787602087513</v>
      </c>
      <c r="L19" s="19">
        <v>1.8068669527896997</v>
      </c>
      <c r="M19" s="19">
        <v>0.91789321397182222</v>
      </c>
      <c r="O19" s="19">
        <v>1.796116504854369</v>
      </c>
      <c r="P19" s="19">
        <v>0.9350342911279752</v>
      </c>
      <c r="R19" s="19">
        <v>1.2</v>
      </c>
      <c r="S19" s="19">
        <v>0.42840332837724998</v>
      </c>
      <c r="U19" s="19">
        <v>2.1</v>
      </c>
      <c r="V19" s="19">
        <v>1</v>
      </c>
    </row>
    <row r="20" spans="1:22">
      <c r="A20" s="73"/>
      <c r="B20" s="11" t="s">
        <v>78</v>
      </c>
      <c r="C20" s="19">
        <v>2.8129870129870129</v>
      </c>
      <c r="D20" s="19">
        <v>1.1172032159841661</v>
      </c>
      <c r="F20" s="19">
        <v>2.6842105263157894</v>
      </c>
      <c r="G20" s="19">
        <v>1.1075165000052747</v>
      </c>
      <c r="I20" s="19">
        <v>2.1876404494382022</v>
      </c>
      <c r="J20" s="19">
        <v>1.0818544445824121</v>
      </c>
      <c r="L20" s="19">
        <v>2.1787234042553192</v>
      </c>
      <c r="M20" s="19">
        <v>1.1137317317484066</v>
      </c>
      <c r="O20" s="19">
        <v>2.2315112540192925</v>
      </c>
      <c r="P20" s="19">
        <v>1.1073144560312245</v>
      </c>
      <c r="R20" s="19">
        <v>1.2588235294117647</v>
      </c>
      <c r="S20" s="19">
        <v>0.61649752972112482</v>
      </c>
      <c r="U20" s="19">
        <v>2.8</v>
      </c>
      <c r="V20" s="19">
        <v>1.1000000000000001</v>
      </c>
    </row>
    <row r="21" spans="1:22">
      <c r="A21" s="73"/>
      <c r="B21" s="11" t="s">
        <v>79</v>
      </c>
      <c r="C21" s="19">
        <v>2.1402597402597401</v>
      </c>
      <c r="D21" s="19">
        <v>1.0573502460985233</v>
      </c>
      <c r="F21" s="19">
        <v>2.0368421052631578</v>
      </c>
      <c r="G21" s="19">
        <v>1.0680580145468097</v>
      </c>
      <c r="I21" s="19">
        <v>1.6737668161434978</v>
      </c>
      <c r="J21" s="19">
        <v>0.89220977211856078</v>
      </c>
      <c r="L21" s="19">
        <v>1.7191489361702128</v>
      </c>
      <c r="M21" s="19">
        <v>0.97950015430631876</v>
      </c>
      <c r="O21" s="19">
        <v>1.6655948553054662</v>
      </c>
      <c r="P21" s="19">
        <v>0.90589683929584441</v>
      </c>
      <c r="R21" s="19">
        <v>1.1058823529411765</v>
      </c>
      <c r="S21" s="19">
        <v>0.37647058823529411</v>
      </c>
      <c r="U21" s="19">
        <v>2.2000000000000002</v>
      </c>
      <c r="V21" s="19">
        <v>1.1000000000000001</v>
      </c>
    </row>
    <row r="22" spans="1:22">
      <c r="A22" s="73"/>
      <c r="B22" s="11" t="s">
        <v>80</v>
      </c>
      <c r="C22" s="19">
        <v>2.3489583333333344</v>
      </c>
      <c r="D22" s="19">
        <v>0.88766564866476505</v>
      </c>
      <c r="F22" s="19">
        <v>2.2438596491228067</v>
      </c>
      <c r="G22" s="19">
        <v>0.8540616842000317</v>
      </c>
      <c r="I22" s="19">
        <v>1.8941619585687353</v>
      </c>
      <c r="J22" s="19">
        <v>0.82641410174001317</v>
      </c>
      <c r="L22" s="19">
        <v>1.9037356321839098</v>
      </c>
      <c r="M22" s="19">
        <v>0.85591553849480895</v>
      </c>
      <c r="O22" s="19">
        <v>1.8975188781014021</v>
      </c>
      <c r="P22" s="19">
        <v>0.82869103497547869</v>
      </c>
      <c r="R22" s="19">
        <v>1.1882352941176468</v>
      </c>
      <c r="S22" s="19">
        <v>0.35589180563257783</v>
      </c>
      <c r="U22" s="19">
        <v>2.2999999999999998</v>
      </c>
      <c r="V22" s="19">
        <v>0.9</v>
      </c>
    </row>
    <row r="23" spans="1:22">
      <c r="A23" s="73"/>
      <c r="B23" s="11" t="s">
        <v>29</v>
      </c>
      <c r="C23" s="19">
        <v>49.613775452196421</v>
      </c>
      <c r="D23" s="19">
        <v>5.6158002761438217</v>
      </c>
      <c r="F23" s="19">
        <v>49.531429100529088</v>
      </c>
      <c r="G23" s="19">
        <v>6.1047988427485231</v>
      </c>
      <c r="I23" s="19">
        <v>50.524672359550451</v>
      </c>
      <c r="J23" s="19">
        <v>5.5150441408129325</v>
      </c>
      <c r="L23" s="19">
        <v>50.766906423982782</v>
      </c>
      <c r="M23" s="19">
        <v>5.6198142649215619</v>
      </c>
      <c r="O23" s="19">
        <v>51.053485620915033</v>
      </c>
      <c r="P23" s="19">
        <v>5.2841125690575304</v>
      </c>
      <c r="R23" s="19">
        <v>52.446745238095232</v>
      </c>
      <c r="S23" s="19">
        <v>3.7400302577845532</v>
      </c>
      <c r="U23" s="19">
        <v>49.3</v>
      </c>
      <c r="V23" s="19">
        <v>6.3</v>
      </c>
    </row>
    <row r="24" spans="1:22" ht="19.5" thickBot="1">
      <c r="A24" s="74"/>
      <c r="B24" s="12" t="s">
        <v>30</v>
      </c>
      <c r="C24" s="21">
        <v>49.176627648578787</v>
      </c>
      <c r="D24" s="21">
        <v>5.9696633133120383</v>
      </c>
      <c r="E24" s="31"/>
      <c r="F24" s="21">
        <v>49.015380423280433</v>
      </c>
      <c r="G24" s="21">
        <v>5.9797143637509373</v>
      </c>
      <c r="H24" s="31"/>
      <c r="I24" s="21">
        <v>49.858691123595406</v>
      </c>
      <c r="J24" s="21">
        <v>5.7397667888835473</v>
      </c>
      <c r="K24" s="31"/>
      <c r="L24" s="21">
        <v>49.840399143468908</v>
      </c>
      <c r="M24" s="21">
        <v>5.6789257151057946</v>
      </c>
      <c r="N24" s="31"/>
      <c r="O24" s="21">
        <v>49.978530065359493</v>
      </c>
      <c r="P24" s="21">
        <v>6.0690370962315212</v>
      </c>
      <c r="Q24" s="31"/>
      <c r="R24" s="21">
        <v>51.556955952380967</v>
      </c>
      <c r="S24" s="21">
        <v>4.5893740421644802</v>
      </c>
      <c r="U24" s="21">
        <v>48.9</v>
      </c>
      <c r="V24" s="21">
        <v>5.8</v>
      </c>
    </row>
    <row r="25" spans="1:22" ht="19.5" thickBot="1">
      <c r="A25" s="33"/>
      <c r="B25" s="34"/>
      <c r="C25" s="35"/>
      <c r="D25" s="35"/>
      <c r="E25" s="36"/>
      <c r="F25" s="35"/>
      <c r="G25" s="35"/>
      <c r="H25" s="36"/>
      <c r="I25" s="35"/>
      <c r="J25" s="35"/>
      <c r="K25" s="36"/>
      <c r="L25" s="35"/>
      <c r="M25" s="35"/>
      <c r="N25" s="36"/>
      <c r="O25" s="35"/>
      <c r="P25" s="35"/>
      <c r="Q25" s="36"/>
      <c r="R25" s="35"/>
      <c r="S25" s="35"/>
      <c r="U25" s="35"/>
      <c r="V25" s="35"/>
    </row>
    <row r="26" spans="1:22">
      <c r="B26" s="11" t="s">
        <v>81</v>
      </c>
      <c r="C26" s="19">
        <v>35.005102040816325</v>
      </c>
      <c r="D26" s="19">
        <v>24.607012740476968</v>
      </c>
      <c r="F26" s="19">
        <v>40.481865284974091</v>
      </c>
      <c r="G26" s="19">
        <v>28.091097784868676</v>
      </c>
      <c r="I26" s="19">
        <v>40.656732891832227</v>
      </c>
      <c r="J26" s="19">
        <v>30.692094816886343</v>
      </c>
      <c r="L26" s="19">
        <v>31.732067510548521</v>
      </c>
      <c r="M26" s="19">
        <v>18.047579671865144</v>
      </c>
      <c r="O26" s="19">
        <v>38.447284345047926</v>
      </c>
      <c r="P26" s="19">
        <v>27.728336401415689</v>
      </c>
      <c r="R26" s="19">
        <v>42.905882352941177</v>
      </c>
      <c r="S26" s="19">
        <v>34.151435601350904</v>
      </c>
      <c r="U26" s="19">
        <v>37.799999999999997</v>
      </c>
      <c r="V26" s="19">
        <v>26.1</v>
      </c>
    </row>
    <row r="27" spans="1:22">
      <c r="B27" s="11" t="s">
        <v>82</v>
      </c>
      <c r="C27" s="19">
        <v>23.028151932989697</v>
      </c>
      <c r="D27" s="19">
        <v>3.3138801652036713</v>
      </c>
      <c r="F27" s="19">
        <v>23.129236894736849</v>
      </c>
      <c r="G27" s="19">
        <v>3.0023835664952339</v>
      </c>
      <c r="I27" s="19">
        <v>22.711537385984411</v>
      </c>
      <c r="J27" s="19">
        <v>2.9805121533814476</v>
      </c>
      <c r="L27" s="19">
        <v>22.936341755888634</v>
      </c>
      <c r="M27" s="19">
        <v>3.044246894803099</v>
      </c>
      <c r="O27" s="19">
        <v>22.720581720779222</v>
      </c>
      <c r="P27" s="19">
        <v>2.9841566673896547</v>
      </c>
      <c r="R27" s="19">
        <v>23.380244337349392</v>
      </c>
      <c r="S27" s="19">
        <v>3.0431749396963408</v>
      </c>
      <c r="U27" s="19">
        <v>23.2</v>
      </c>
      <c r="V27" s="19">
        <v>3</v>
      </c>
    </row>
    <row r="28" spans="1:22">
      <c r="B28" s="11" t="s">
        <v>83</v>
      </c>
      <c r="C28" s="19">
        <v>19.757225895316807</v>
      </c>
      <c r="D28" s="19">
        <v>2.53781319832426</v>
      </c>
      <c r="F28" s="19">
        <v>20.423571534391534</v>
      </c>
      <c r="G28" s="19">
        <v>2.552536951419965</v>
      </c>
      <c r="I28" s="19">
        <v>20.862021680280034</v>
      </c>
      <c r="J28" s="19">
        <v>2.817302731465376</v>
      </c>
      <c r="L28" s="19">
        <v>20.795635982339952</v>
      </c>
      <c r="M28" s="19">
        <v>2.6764771921915149</v>
      </c>
      <c r="O28" s="19">
        <v>21.057827604166643</v>
      </c>
      <c r="P28" s="19">
        <v>2.6118581003584636</v>
      </c>
      <c r="R28" s="19">
        <v>23.018223733333336</v>
      </c>
      <c r="S28" s="19">
        <v>2.8492247976784948</v>
      </c>
      <c r="U28" s="19">
        <v>20.399999999999999</v>
      </c>
      <c r="V28" s="19">
        <v>2.7</v>
      </c>
    </row>
    <row r="29" spans="1:22">
      <c r="B29" s="11" t="s">
        <v>84</v>
      </c>
      <c r="C29" s="19">
        <v>63.390745501285345</v>
      </c>
      <c r="D29" s="19">
        <v>9.2342559244178872</v>
      </c>
      <c r="F29" s="19">
        <v>63.692708333333336</v>
      </c>
      <c r="G29" s="19">
        <v>7.7085145671262252</v>
      </c>
      <c r="I29" s="19">
        <v>61.643093922651936</v>
      </c>
      <c r="J29" s="19">
        <v>9.1259885916928987</v>
      </c>
      <c r="L29" s="19">
        <v>61.970276008492569</v>
      </c>
      <c r="M29" s="19">
        <v>9.1407470488859612</v>
      </c>
      <c r="O29" s="19">
        <v>61.478964401294498</v>
      </c>
      <c r="P29" s="19">
        <v>8.7483911176627238</v>
      </c>
      <c r="R29" s="19">
        <v>60.752941176470586</v>
      </c>
      <c r="S29" s="19">
        <v>9.775005199159672</v>
      </c>
      <c r="U29" s="19">
        <v>64.099999999999994</v>
      </c>
      <c r="V29" s="19">
        <v>7.6</v>
      </c>
    </row>
    <row r="30" spans="1:22">
      <c r="B30" s="11" t="s">
        <v>85</v>
      </c>
      <c r="C30" s="37">
        <v>276</v>
      </c>
      <c r="D30" s="37">
        <v>113</v>
      </c>
      <c r="F30" s="37">
        <v>139</v>
      </c>
      <c r="G30" s="37">
        <v>53</v>
      </c>
      <c r="I30" s="37">
        <v>594</v>
      </c>
      <c r="J30" s="37">
        <v>311</v>
      </c>
      <c r="L30" s="37">
        <v>318</v>
      </c>
      <c r="M30" s="37">
        <v>154</v>
      </c>
      <c r="O30" s="37">
        <v>183</v>
      </c>
      <c r="P30" s="37">
        <v>126</v>
      </c>
      <c r="R30" s="37">
        <v>48</v>
      </c>
      <c r="S30" s="37">
        <v>37</v>
      </c>
      <c r="U30" s="37">
        <v>88</v>
      </c>
      <c r="V30" s="37">
        <v>27</v>
      </c>
    </row>
    <row r="31" spans="1:22">
      <c r="B31" s="11" t="s">
        <v>86</v>
      </c>
      <c r="C31" s="37">
        <v>97</v>
      </c>
      <c r="D31" s="37">
        <v>293</v>
      </c>
      <c r="F31" s="37">
        <v>33</v>
      </c>
      <c r="G31" s="37">
        <v>159</v>
      </c>
      <c r="I31" s="37">
        <v>415</v>
      </c>
      <c r="J31" s="37">
        <v>489</v>
      </c>
      <c r="L31" s="37">
        <v>152</v>
      </c>
      <c r="M31" s="37">
        <v>320</v>
      </c>
      <c r="O31" s="37">
        <v>136</v>
      </c>
      <c r="P31" s="37">
        <v>173</v>
      </c>
      <c r="R31" s="37">
        <v>52</v>
      </c>
      <c r="S31" s="37">
        <v>33</v>
      </c>
      <c r="U31" s="37">
        <v>17</v>
      </c>
      <c r="V31" s="37">
        <v>98</v>
      </c>
    </row>
    <row r="32" spans="1:22">
      <c r="B32" s="11" t="s">
        <v>87</v>
      </c>
      <c r="C32" s="19"/>
      <c r="D32" s="19"/>
      <c r="F32" s="19"/>
      <c r="G32" s="19"/>
      <c r="I32" s="19"/>
      <c r="J32" s="19"/>
      <c r="L32" s="19"/>
      <c r="M32" s="19"/>
      <c r="O32" s="19"/>
      <c r="P32" s="19"/>
      <c r="R32" s="19"/>
      <c r="S32" s="19"/>
      <c r="U32" s="19"/>
      <c r="V32" s="19"/>
    </row>
    <row r="33" spans="1:22">
      <c r="B33" s="11" t="s">
        <v>88</v>
      </c>
      <c r="C33" s="29">
        <v>164</v>
      </c>
      <c r="F33" s="29">
        <v>7</v>
      </c>
      <c r="I33" s="29">
        <v>319</v>
      </c>
      <c r="L33" s="29">
        <v>163</v>
      </c>
      <c r="O33" s="29">
        <v>8</v>
      </c>
      <c r="R33" s="29">
        <v>0</v>
      </c>
      <c r="U33" s="29">
        <v>5</v>
      </c>
    </row>
    <row r="34" spans="1:22">
      <c r="B34" s="11" t="s">
        <v>89</v>
      </c>
      <c r="C34" s="29">
        <v>192</v>
      </c>
      <c r="F34" s="29">
        <v>93</v>
      </c>
      <c r="I34" s="29">
        <v>444</v>
      </c>
      <c r="L34" s="29">
        <v>246</v>
      </c>
      <c r="O34" s="29">
        <v>201</v>
      </c>
      <c r="R34" s="29">
        <v>0</v>
      </c>
      <c r="U34" s="29">
        <v>64</v>
      </c>
    </row>
    <row r="35" spans="1:22">
      <c r="B35" s="11" t="s">
        <v>90</v>
      </c>
      <c r="C35" s="29">
        <v>28</v>
      </c>
      <c r="F35" s="29">
        <v>72</v>
      </c>
      <c r="I35" s="29">
        <v>119</v>
      </c>
      <c r="L35" s="29">
        <v>60</v>
      </c>
      <c r="O35" s="29">
        <v>51</v>
      </c>
      <c r="R35" s="29">
        <v>0</v>
      </c>
      <c r="U35" s="29">
        <v>32</v>
      </c>
    </row>
    <row r="36" spans="1:22">
      <c r="B36" s="11" t="s">
        <v>91</v>
      </c>
      <c r="C36" s="29">
        <v>4</v>
      </c>
      <c r="F36" s="29">
        <v>7</v>
      </c>
      <c r="I36" s="29">
        <v>8</v>
      </c>
      <c r="L36" s="29">
        <v>3</v>
      </c>
      <c r="O36" s="29">
        <v>6</v>
      </c>
      <c r="R36" s="29">
        <v>0</v>
      </c>
      <c r="U36" s="29">
        <v>3</v>
      </c>
    </row>
    <row r="37" spans="1:22">
      <c r="B37" s="11" t="s">
        <v>92</v>
      </c>
      <c r="C37" s="29">
        <v>0</v>
      </c>
      <c r="F37" s="29">
        <v>6</v>
      </c>
      <c r="I37" s="29">
        <v>4</v>
      </c>
      <c r="L37" s="29">
        <v>0</v>
      </c>
      <c r="O37" s="29">
        <v>39</v>
      </c>
      <c r="R37" s="29">
        <v>21</v>
      </c>
      <c r="U37" s="29">
        <v>6</v>
      </c>
    </row>
    <row r="38" spans="1:22">
      <c r="B38" s="11" t="s">
        <v>93</v>
      </c>
      <c r="C38" s="29">
        <v>0</v>
      </c>
      <c r="F38" s="29">
        <v>0</v>
      </c>
      <c r="I38" s="29">
        <v>0</v>
      </c>
      <c r="L38" s="29">
        <v>0</v>
      </c>
      <c r="O38" s="29">
        <v>0</v>
      </c>
      <c r="R38" s="29">
        <v>0</v>
      </c>
      <c r="U38" s="29">
        <v>0</v>
      </c>
    </row>
    <row r="39" spans="1:22">
      <c r="B39" s="11" t="s">
        <v>94</v>
      </c>
      <c r="C39" s="29">
        <v>12</v>
      </c>
      <c r="D39" s="29">
        <v>371</v>
      </c>
      <c r="F39" s="29">
        <v>83</v>
      </c>
      <c r="G39" s="29">
        <v>105</v>
      </c>
      <c r="I39" s="29">
        <v>133</v>
      </c>
      <c r="J39" s="29">
        <v>754</v>
      </c>
      <c r="L39" s="29">
        <v>28</v>
      </c>
      <c r="M39" s="29">
        <v>442</v>
      </c>
      <c r="O39" s="29">
        <v>213</v>
      </c>
      <c r="P39" s="29">
        <v>87</v>
      </c>
      <c r="R39" s="29">
        <v>84</v>
      </c>
      <c r="S39" s="29">
        <v>0</v>
      </c>
      <c r="U39" s="29">
        <v>49</v>
      </c>
      <c r="V39" s="29">
        <v>64</v>
      </c>
    </row>
    <row r="40" spans="1:22">
      <c r="B40" s="11" t="s">
        <v>95</v>
      </c>
    </row>
    <row r="41" spans="1:22">
      <c r="B41" s="11" t="s">
        <v>96</v>
      </c>
      <c r="C41" s="29">
        <v>83</v>
      </c>
      <c r="F41" s="29">
        <v>14</v>
      </c>
      <c r="I41" s="29">
        <v>80</v>
      </c>
      <c r="L41" s="29">
        <v>51</v>
      </c>
      <c r="O41" s="29">
        <v>12</v>
      </c>
      <c r="R41" s="29">
        <v>2</v>
      </c>
      <c r="U41" s="29">
        <v>10</v>
      </c>
    </row>
    <row r="42" spans="1:22">
      <c r="B42" s="11" t="s">
        <v>97</v>
      </c>
      <c r="C42" s="29">
        <v>52</v>
      </c>
      <c r="F42" s="29">
        <v>2</v>
      </c>
      <c r="I42" s="29">
        <v>0</v>
      </c>
      <c r="L42" s="29">
        <v>0</v>
      </c>
      <c r="O42" s="29">
        <v>0</v>
      </c>
      <c r="R42" s="29">
        <v>0</v>
      </c>
      <c r="U42" s="29">
        <v>0</v>
      </c>
    </row>
    <row r="43" spans="1:22">
      <c r="B43" s="11" t="s">
        <v>98</v>
      </c>
      <c r="C43" s="29">
        <v>2</v>
      </c>
      <c r="F43" s="29">
        <v>1</v>
      </c>
      <c r="I43" s="29">
        <v>4</v>
      </c>
      <c r="L43" s="29">
        <v>2</v>
      </c>
      <c r="O43" s="29">
        <v>0</v>
      </c>
      <c r="R43" s="29">
        <v>0</v>
      </c>
      <c r="U43" s="29">
        <v>1</v>
      </c>
    </row>
    <row r="44" spans="1:22" ht="19.5" thickBot="1">
      <c r="A44" s="30"/>
      <c r="B44" s="12" t="s">
        <v>93</v>
      </c>
      <c r="C44" s="31">
        <v>246</v>
      </c>
      <c r="D44" s="31"/>
      <c r="E44" s="31"/>
      <c r="F44" s="31">
        <v>162</v>
      </c>
      <c r="G44" s="31"/>
      <c r="H44" s="31"/>
      <c r="I44" s="31">
        <v>743</v>
      </c>
      <c r="J44" s="31"/>
      <c r="K44" s="31"/>
      <c r="L44" s="31">
        <v>404</v>
      </c>
      <c r="M44" s="31"/>
      <c r="N44" s="31"/>
      <c r="O44" s="31">
        <v>279</v>
      </c>
      <c r="P44" s="31"/>
      <c r="Q44" s="31"/>
      <c r="R44" s="31">
        <v>80</v>
      </c>
      <c r="S44" s="31"/>
      <c r="U44" s="31">
        <v>96</v>
      </c>
      <c r="V44" s="31"/>
    </row>
    <row r="45" spans="1:22">
      <c r="B45" s="11"/>
    </row>
    <row r="79" ht="14.1" customHeight="1"/>
  </sheetData>
  <mergeCells count="11">
    <mergeCell ref="U3:V3"/>
    <mergeCell ref="I3:J3"/>
    <mergeCell ref="L3:M3"/>
    <mergeCell ref="O3:P3"/>
    <mergeCell ref="R3:S3"/>
    <mergeCell ref="F3:G3"/>
    <mergeCell ref="A6:A13"/>
    <mergeCell ref="A1:D1"/>
    <mergeCell ref="A14:A18"/>
    <mergeCell ref="A19:A24"/>
    <mergeCell ref="C3:D3"/>
  </mergeCells>
  <phoneticPr fontId="8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サンプル</vt:lpstr>
      <vt:lpstr>TGRY</vt:lpstr>
      <vt:lpstr>PG</vt:lpstr>
      <vt:lpstr>PGEG</vt:lpstr>
      <vt:lpstr>DGBI</vt:lpstr>
      <vt:lpstr>DGRY</vt:lpstr>
      <vt:lpstr>PPG</vt:lpstr>
      <vt:lpstr>LR</vt:lpstr>
      <vt:lpstr>全術式データ</vt:lpstr>
      <vt:lpstr>サンプル!Print_Area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2022-05-10T07:13:19Z</dcterms:modified>
  <cp:category/>
  <cp:contentStatus/>
</cp:coreProperties>
</file>